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29" sheetId="1" r:id="rId1"/>
    <sheet name="Sheet28" sheetId="2" r:id="rId2"/>
    <sheet name="Sheet27" sheetId="3" r:id="rId3"/>
    <sheet name="Sheet26" sheetId="4" r:id="rId4"/>
    <sheet name="Sheet25" sheetId="5" r:id="rId5"/>
    <sheet name="Sheet24" sheetId="6" r:id="rId6"/>
    <sheet name="Sheet23" sheetId="7" r:id="rId7"/>
    <sheet name="Sheet22" sheetId="8" r:id="rId8"/>
    <sheet name="Sheet21" sheetId="9" r:id="rId9"/>
    <sheet name="Sheet20" sheetId="10" r:id="rId10"/>
    <sheet name="Sheet19" sheetId="11" r:id="rId11"/>
    <sheet name="Sheet17" sheetId="12" r:id="rId12"/>
    <sheet name="Sheet16" sheetId="13" r:id="rId13"/>
    <sheet name="Sheet7" sheetId="14" r:id="rId14"/>
    <sheet name="Sheet15" sheetId="15" r:id="rId15"/>
    <sheet name="Sheet14" sheetId="16" r:id="rId16"/>
    <sheet name="Sheet13" sheetId="17" r:id="rId17"/>
    <sheet name="Sheet12" sheetId="18" r:id="rId18"/>
    <sheet name="Sheet10" sheetId="19" r:id="rId19"/>
    <sheet name="Sheet9" sheetId="20" r:id="rId20"/>
    <sheet name="Sheet8" sheetId="21" r:id="rId21"/>
    <sheet name="Sheet5" sheetId="22" r:id="rId22"/>
    <sheet name="Sheet3" sheetId="23" r:id="rId23"/>
    <sheet name="Sheet2" sheetId="24" r:id="rId24"/>
    <sheet name="Sheet1" sheetId="25" r:id="rId25"/>
    <sheet name="Sheet4" sheetId="26" r:id="rId26"/>
  </sheets>
  <definedNames/>
  <calcPr fullCalcOnLoad="1"/>
</workbook>
</file>

<file path=xl/comments5.xml><?xml version="1.0" encoding="utf-8"?>
<comments xmlns="http://schemas.openxmlformats.org/spreadsheetml/2006/main">
  <authors>
    <author>karu</author>
  </authors>
  <commentList>
    <comment ref="E6" authorId="0">
      <text>
        <r>
          <rPr>
            <b/>
            <sz val="8"/>
            <rFont val="Tahoma"/>
            <family val="0"/>
          </rPr>
          <t>karu: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<sst xmlns="http://schemas.openxmlformats.org/spreadsheetml/2006/main" count="3440" uniqueCount="297">
  <si>
    <t>Kaal</t>
  </si>
  <si>
    <t xml:space="preserve"> kg</t>
  </si>
  <si>
    <t>mg</t>
  </si>
  <si>
    <t>µg</t>
  </si>
  <si>
    <t>mg/kg</t>
  </si>
  <si>
    <t>µg/kg</t>
  </si>
  <si>
    <t>=</t>
  </si>
  <si>
    <t>ml/kg</t>
  </si>
  <si>
    <t>ml</t>
  </si>
  <si>
    <t>cm</t>
  </si>
  <si>
    <t>0,01 mg/kg(0,1 mg/ml)</t>
  </si>
  <si>
    <t>1 mg/kg</t>
  </si>
  <si>
    <t>5 mg/kg</t>
  </si>
  <si>
    <t>25 mg/ml</t>
  </si>
  <si>
    <t>Ravimid</t>
  </si>
  <si>
    <t>Hingamistee</t>
  </si>
  <si>
    <t>Intubatsioontoru</t>
  </si>
  <si>
    <t>Sügavus</t>
  </si>
  <si>
    <t>Hingamissagedus</t>
  </si>
  <si>
    <t>Veremaht</t>
  </si>
  <si>
    <t>5% kaotust</t>
  </si>
  <si>
    <t>Infusioon</t>
  </si>
  <si>
    <t>15% kaotust</t>
  </si>
  <si>
    <t>2,5 - 3,0</t>
  </si>
  <si>
    <t>suu</t>
  </si>
  <si>
    <t>40 - 50</t>
  </si>
  <si>
    <t xml:space="preserve">Op.aegne infusioon </t>
  </si>
  <si>
    <t>100 ml/kg/24h</t>
  </si>
  <si>
    <t xml:space="preserve">10.0 - 11.0 </t>
  </si>
  <si>
    <t>12.0 - 13</t>
  </si>
  <si>
    <t>Erakorralised ravimid</t>
  </si>
  <si>
    <t>2µg/kg/min</t>
  </si>
  <si>
    <t>40 mg/ml</t>
  </si>
  <si>
    <t>5µg/kg/min</t>
  </si>
  <si>
    <t>12,5 mg/ml</t>
  </si>
  <si>
    <t>h</t>
  </si>
  <si>
    <t>50 - 60</t>
  </si>
  <si>
    <t>ml/h</t>
  </si>
  <si>
    <t>Põhivajadus</t>
  </si>
  <si>
    <t>4,0 - 4,5</t>
  </si>
  <si>
    <t>11- 12 suu</t>
  </si>
  <si>
    <t>14 - 15 nina</t>
  </si>
  <si>
    <t>1050 ml/24h</t>
  </si>
  <si>
    <t>1000ml/24h</t>
  </si>
  <si>
    <t>1100 ml/24h</t>
  </si>
  <si>
    <t>1150 ml/24h</t>
  </si>
  <si>
    <t>1200 ml/24h</t>
  </si>
  <si>
    <t>1250 ml/24h</t>
  </si>
  <si>
    <t>1300 ml/24h</t>
  </si>
  <si>
    <t>5,0 - 5,5</t>
  </si>
  <si>
    <t>1350 ml/24h</t>
  </si>
  <si>
    <t>1400 ml/24h</t>
  </si>
  <si>
    <t>1450 ml/24h</t>
  </si>
  <si>
    <t>1500 ml/24h</t>
  </si>
  <si>
    <t>5,5 - 6,0</t>
  </si>
  <si>
    <t xml:space="preserve">       1 ml/h</t>
  </si>
  <si>
    <t>1600 ml/24h</t>
  </si>
  <si>
    <t>1700 ml/24h</t>
  </si>
  <si>
    <t>6,0 - 6,5</t>
  </si>
  <si>
    <t>1800 ml/24h</t>
  </si>
  <si>
    <t>6,5 - 7,0</t>
  </si>
  <si>
    <t>1900 ml/24h</t>
  </si>
  <si>
    <t>7,0 - 7,5</t>
  </si>
  <si>
    <t>2000 ml/24h</t>
  </si>
  <si>
    <t xml:space="preserve"> →50 ml</t>
  </si>
  <si>
    <t xml:space="preserve">       2 ml/h</t>
  </si>
  <si>
    <t>Rõhu kontroll</t>
  </si>
  <si>
    <t>PEEP</t>
  </si>
  <si>
    <t>1.elupäev</t>
  </si>
  <si>
    <t>60-80ml/kg/24t</t>
  </si>
  <si>
    <t>2.elupäev</t>
  </si>
  <si>
    <t>3.elupäev</t>
  </si>
  <si>
    <t>80-100ml/kg/24t</t>
  </si>
  <si>
    <t>alates4.elupäev</t>
  </si>
  <si>
    <t>100-150ml/kg/24t</t>
  </si>
  <si>
    <t>1.tunnil</t>
  </si>
  <si>
    <t>alates2.tunnist</t>
  </si>
  <si>
    <t>7,0 suu</t>
  </si>
  <si>
    <t>(7,5)8-8,5 nina</t>
  </si>
  <si>
    <t>Sügavus(cm)</t>
  </si>
  <si>
    <t>nina</t>
  </si>
  <si>
    <t>3-4 cmH2o</t>
  </si>
  <si>
    <t>12-14 cmH2O</t>
  </si>
  <si>
    <t>2O</t>
  </si>
  <si>
    <t>0,1 mg/kg</t>
  </si>
  <si>
    <t>0,4 mg/ml</t>
  </si>
  <si>
    <t>x/min</t>
  </si>
  <si>
    <t>cmH2O</t>
  </si>
  <si>
    <t>12-14cmH2O</t>
  </si>
  <si>
    <t>40-60ml/kg/24t</t>
  </si>
  <si>
    <t>50-70ml/kg/24t</t>
  </si>
  <si>
    <t>10-11,5</t>
  </si>
  <si>
    <t>15-16</t>
  </si>
  <si>
    <t>10.0</t>
  </si>
  <si>
    <t>16-18</t>
  </si>
  <si>
    <t>alates 2tunnist</t>
  </si>
  <si>
    <t>3-4</t>
  </si>
  <si>
    <t>alates 2 t</t>
  </si>
  <si>
    <t>12-14</t>
  </si>
  <si>
    <t>10-11</t>
  </si>
  <si>
    <t>18-20</t>
  </si>
  <si>
    <t>1 tunnil</t>
  </si>
  <si>
    <t>alates2 t</t>
  </si>
  <si>
    <t>11-12</t>
  </si>
  <si>
    <t>13-14(15)</t>
  </si>
  <si>
    <t>25-30</t>
  </si>
  <si>
    <t>alates 2t</t>
  </si>
  <si>
    <t>14-15</t>
  </si>
  <si>
    <t>12-13</t>
  </si>
  <si>
    <t>4.5-5</t>
  </si>
  <si>
    <t>4,5 - 5</t>
  </si>
  <si>
    <t>13 - 14</t>
  </si>
  <si>
    <t>14 - 15</t>
  </si>
  <si>
    <t>14 - 15,5</t>
  </si>
  <si>
    <t>17- 17.5</t>
  </si>
  <si>
    <t>15-15,5</t>
  </si>
  <si>
    <t>17- 17,5</t>
  </si>
  <si>
    <t>15- 15,5</t>
  </si>
  <si>
    <t>18- 20</t>
  </si>
  <si>
    <t>17,5 - 18</t>
  </si>
  <si>
    <t>18 - 19</t>
  </si>
  <si>
    <t>20- 21</t>
  </si>
  <si>
    <t xml:space="preserve">1 tunnil </t>
  </si>
  <si>
    <t>21 - 22</t>
  </si>
  <si>
    <t>22- 23</t>
  </si>
  <si>
    <t>2,7µg/kg/min</t>
  </si>
  <si>
    <t>Lah 0,1 ml→10 ml; 0,4 ml/h</t>
  </si>
  <si>
    <t>Lah 0,6 ml→10 ml;     0,4 ml/h</t>
  </si>
  <si>
    <t>Lah 0,2ml→10ml;       0,4 ml/h</t>
  </si>
  <si>
    <t>Lah 1,2ml→10ml;       0,4 ml/h</t>
  </si>
  <si>
    <t>Lah 0,3 ml→10ml;      0,4 ml/h</t>
  </si>
  <si>
    <t>Lah 1,8 ml→10ml;      0,4 ml/h</t>
  </si>
  <si>
    <t>Lah 0,4 ml→10 ml;      0,4 ml/h</t>
  </si>
  <si>
    <t>Lah 2,4 ml→10 ml;      0,4 ml/h</t>
  </si>
  <si>
    <t>Lah 0,5ml→10 ml ;      0,4 ml/h</t>
  </si>
  <si>
    <t>Lah 3 ml→10 ml ;        0,4 ml/h</t>
  </si>
  <si>
    <t>lah 0,6ml→10 ml;        0,4 ml/h</t>
  </si>
  <si>
    <t>Lah 3,6ml→10 ml;        0,4 ml/h</t>
  </si>
  <si>
    <t>2,7µg/kg/min 40mg/ml</t>
  </si>
  <si>
    <t>Lah 0,7  ml→10 ml;       0,4 ml/h</t>
  </si>
  <si>
    <t>Lah 4,2  ml→10 ml;       0,4 ml/h</t>
  </si>
  <si>
    <t>Lah 0,8 ml→10 ml;        0,4 ml/h</t>
  </si>
  <si>
    <t>Lah 4,8 ml→10 ml;        0,4 ml/h</t>
  </si>
  <si>
    <t>Lah 0,9 ml→10 ml;        0,4 ml/h</t>
  </si>
  <si>
    <t>Lah 5,4 ml→10 ml;        0,4 ml/h</t>
  </si>
  <si>
    <t>Lah 1,0ml→10 ml;        0,4 ml/h</t>
  </si>
  <si>
    <t>Lah 6,0ml→10 ml;        0,4 ml/h</t>
  </si>
  <si>
    <t>Lah 0.7ml→10 ml;        0,5 ml/h</t>
  </si>
  <si>
    <t>Lah 5,3ml→10 ml;        0,5 ml/h</t>
  </si>
  <si>
    <t>Lah 0,7ml→10 ml;              0,5 ml/h</t>
  </si>
  <si>
    <t>Lah 5,6ml→10 ml;              0,5 ml/h</t>
  </si>
  <si>
    <t>Lah 0,8 ml→10 ml;               0,5 ml/h</t>
  </si>
  <si>
    <t>Lah 6,2 ml→10 ml;               0,5 ml/h</t>
  </si>
  <si>
    <t>Lah6,7 ml→10 ml;                0,5 ml/h</t>
  </si>
  <si>
    <t>Lah 0,9  ml→10 ml;              0,5 ml/h</t>
  </si>
  <si>
    <t>Lah 7,2 ml→10 ml;               0,5 ml/h</t>
  </si>
  <si>
    <t>Lah 1,0  ml→10 ml;              0,5 ml/h</t>
  </si>
  <si>
    <t>Lah 7,7  ml→10 ml;              0,5 ml/h</t>
  </si>
  <si>
    <t>Lah 8,2 ml→10 ml;               0,5 ml/h</t>
  </si>
  <si>
    <t>Lah 1,1   ml→10 ml;             0,5 ml/h</t>
  </si>
  <si>
    <t>Lah 8,6   ml→10 ml;             0,5 ml/h</t>
  </si>
  <si>
    <t>Lah 1,2 ml→110 ml;              0,5 ml/h</t>
  </si>
  <si>
    <t>Lah 9,1 ml→10 ml;              0,5 ml/h</t>
  </si>
  <si>
    <t>→10 ml</t>
  </si>
  <si>
    <t>Lah 0,6 ml→10 ml;                 1 ml/h</t>
  </si>
  <si>
    <t>Lah 4,8 ml→10 ml;                 1 ml/h</t>
  </si>
  <si>
    <t>Lah 0,8 ml→10 ml;             1 ml/h</t>
  </si>
  <si>
    <t>Lah 6,0 ml→10 ml;             1 ml/h</t>
  </si>
  <si>
    <t>Lah 0,9 ml→10 ml;             1 ml/h</t>
  </si>
  <si>
    <t>Lah 7,2 ml→10 ml;             1 ml/h</t>
  </si>
  <si>
    <t>Lah 1,1 ml→10 ml;             1 ml/h</t>
  </si>
  <si>
    <t>Lah8,4 ml→10 ml;             1 ml/h</t>
  </si>
  <si>
    <t>Lah 1,2  ml→10 ml;             1 ml/h</t>
  </si>
  <si>
    <t>Lah 9,6  ml→10 ml;             1 ml/h</t>
  </si>
  <si>
    <t>Lah 1,4→10 ml</t>
  </si>
  <si>
    <t>Lah 1,5 ml →10 ml</t>
  </si>
  <si>
    <t>Lah 6,0 ml →10 ml</t>
  </si>
  <si>
    <t>Lah 5,4→10 ml</t>
  </si>
  <si>
    <t xml:space="preserve">17.0 </t>
  </si>
  <si>
    <t>16.0 -16.5</t>
  </si>
  <si>
    <t>16.0 - 16.5</t>
  </si>
  <si>
    <t xml:space="preserve">11- 12 suu </t>
  </si>
  <si>
    <t>Mahu kontroll</t>
  </si>
  <si>
    <t>70 ml</t>
  </si>
  <si>
    <t>1600 ml</t>
  </si>
  <si>
    <t>1550 ml</t>
  </si>
  <si>
    <t>1500 ml</t>
  </si>
  <si>
    <t>1450 ml</t>
  </si>
  <si>
    <t>1400 ml</t>
  </si>
  <si>
    <t>1400ml</t>
  </si>
  <si>
    <t>kõrimask</t>
  </si>
  <si>
    <t>I:E</t>
  </si>
  <si>
    <t>10 ml/kg</t>
  </si>
  <si>
    <t>40 ml</t>
  </si>
  <si>
    <t>P ins&lt; 25 cmH2O</t>
  </si>
  <si>
    <t>Ringer laktaat 0,9 % 50 ml + Glükoos 40% 1 ml</t>
  </si>
  <si>
    <t>50 ml</t>
  </si>
  <si>
    <t>60 ml</t>
  </si>
  <si>
    <t>80ml</t>
  </si>
  <si>
    <t>90 ml</t>
  </si>
  <si>
    <t>100 ml</t>
  </si>
  <si>
    <t>110 ml</t>
  </si>
  <si>
    <t>Ringer - laktaat 0,9 %</t>
  </si>
  <si>
    <t>120 ml</t>
  </si>
  <si>
    <t>130 ml</t>
  </si>
  <si>
    <t>140 ml</t>
  </si>
  <si>
    <t>150 ml</t>
  </si>
  <si>
    <t>160 ml</t>
  </si>
  <si>
    <t>170 ml</t>
  </si>
  <si>
    <t>180 ml</t>
  </si>
  <si>
    <t>190 ml</t>
  </si>
  <si>
    <t>200 ml</t>
  </si>
  <si>
    <t>250 ml</t>
  </si>
  <si>
    <t>300 ml</t>
  </si>
  <si>
    <t>350 ml</t>
  </si>
  <si>
    <t>400 ml</t>
  </si>
  <si>
    <t>450 ml</t>
  </si>
  <si>
    <t>500 ml</t>
  </si>
  <si>
    <t>1:3</t>
  </si>
  <si>
    <t>1:2,5</t>
  </si>
  <si>
    <t>1:2,0</t>
  </si>
  <si>
    <t>Minutiventilatsioon</t>
  </si>
  <si>
    <t>Mahuga ventilatsioon siis, kui rõhuga ei ole võimalik!</t>
  </si>
  <si>
    <t>Tiopentaal</t>
  </si>
  <si>
    <t>Atropiin</t>
  </si>
  <si>
    <t>Atrakuurium</t>
  </si>
  <si>
    <t>Fentanüül</t>
  </si>
  <si>
    <t>Remifentanüül</t>
  </si>
  <si>
    <t>Neostigmiin</t>
  </si>
  <si>
    <t>Ketamiin</t>
  </si>
  <si>
    <t>Propofool</t>
  </si>
  <si>
    <t>Midazolaam</t>
  </si>
  <si>
    <t>Epinefriin</t>
  </si>
  <si>
    <t>Lidokaiin</t>
  </si>
  <si>
    <t>Naloksoon</t>
  </si>
  <si>
    <t>Aminofülliin</t>
  </si>
  <si>
    <t>Dopamiin</t>
  </si>
  <si>
    <t>Dobutamiin</t>
  </si>
  <si>
    <t>Etomidaat</t>
  </si>
  <si>
    <t>Suktsinüülkoliin</t>
  </si>
  <si>
    <t>1:2</t>
  </si>
  <si>
    <t>(vt.rindkere liikuvust)</t>
  </si>
  <si>
    <t>4 mg/kg</t>
  </si>
  <si>
    <t>Aminofülliin*</t>
  </si>
  <si>
    <t>*Aminofülliin süstida aeglaselt 30 min. jooksul!</t>
  </si>
  <si>
    <t>4mg/kg</t>
  </si>
  <si>
    <t>0,01mg/kg</t>
  </si>
  <si>
    <t>10 mg/ml</t>
  </si>
  <si>
    <t>Säilitus infusioon</t>
  </si>
  <si>
    <t>µg/kg/min</t>
  </si>
  <si>
    <t>0,05 - 1,0</t>
  </si>
  <si>
    <t>1.2</t>
  </si>
  <si>
    <t>Adrenaliin</t>
  </si>
  <si>
    <t>(1 mg/ml)Lahj. 1ml 10 ml-s</t>
  </si>
  <si>
    <t>0,01 mg/kg =0,01 mg =0,01</t>
  </si>
  <si>
    <t>/kg =0,01 mg =0,0ml</t>
  </si>
  <si>
    <t>0,01 mg = 0,01</t>
  </si>
  <si>
    <t>(10 mg ml)</t>
  </si>
  <si>
    <t>Erakorralised ravimid         ühekordne doos</t>
  </si>
  <si>
    <t>1 mg/kg = 1 mg = 1</t>
  </si>
  <si>
    <t>(0,4 mg/ml)</t>
  </si>
  <si>
    <t xml:space="preserve">kg =0,01 mg =0,25 </t>
  </si>
  <si>
    <t>Noradrenaliin</t>
  </si>
  <si>
    <t>0,1µg/kg/min</t>
  </si>
  <si>
    <t>0,1 mg/ml</t>
  </si>
  <si>
    <t>Lah 0,1 ml→10 ml; 0,1 ml/h</t>
  </si>
  <si>
    <t>0,083µg/kg/min</t>
  </si>
  <si>
    <t xml:space="preserve">Lah1,0ml→10ml; </t>
  </si>
  <si>
    <t>0,1 ml/h</t>
  </si>
  <si>
    <t>0,11µg/kg/min0,1mg/ml</t>
  </si>
  <si>
    <t xml:space="preserve">Lah 1,0ml→10ml; </t>
  </si>
  <si>
    <t>Lah1,0 ml→10 ml</t>
  </si>
  <si>
    <t>Lah2 ml→ 20 ml</t>
  </si>
  <si>
    <t xml:space="preserve"> 0,55 ml/h</t>
  </si>
  <si>
    <t xml:space="preserve">     0,6 ml/h</t>
  </si>
  <si>
    <t xml:space="preserve">     0,65 ml/h</t>
  </si>
  <si>
    <t xml:space="preserve">         0,7 ml/h</t>
  </si>
  <si>
    <t xml:space="preserve">          0,75 ml/h</t>
  </si>
  <si>
    <t xml:space="preserve">          0,8 ml/h</t>
  </si>
  <si>
    <t xml:space="preserve">          0,9 ml/h</t>
  </si>
  <si>
    <t xml:space="preserve">           0,95 ml/h</t>
  </si>
  <si>
    <t xml:space="preserve">           1,0 ml/h</t>
  </si>
  <si>
    <t xml:space="preserve">          1,1 ml/h</t>
  </si>
  <si>
    <t xml:space="preserve">         1,15 ml/h</t>
  </si>
  <si>
    <t xml:space="preserve">             1,2 ml/h</t>
  </si>
  <si>
    <t xml:space="preserve">        1,5 ml/h</t>
  </si>
  <si>
    <t xml:space="preserve">             1,8 ml/h</t>
  </si>
  <si>
    <t xml:space="preserve">             2,1 ml/h</t>
  </si>
  <si>
    <t xml:space="preserve">             2,4 ml/h</t>
  </si>
  <si>
    <t xml:space="preserve">            2,7 ml/h</t>
  </si>
  <si>
    <t xml:space="preserve">        3 ml/h</t>
  </si>
  <si>
    <t xml:space="preserve">      0,5 ml/h</t>
  </si>
  <si>
    <t xml:space="preserve">     0,4 ml/h</t>
  </si>
  <si>
    <t xml:space="preserve">      0,35 ml/h</t>
  </si>
  <si>
    <t xml:space="preserve">    0,3 ml/h</t>
  </si>
  <si>
    <t xml:space="preserve">   0,25 ml/h</t>
  </si>
  <si>
    <t xml:space="preserve">   0,2 ml/h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</si>
</sst>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8" borderId="0">
      <alignment/>
      <protection/>
    </xf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NumberForma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2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20" fontId="0" fillId="0" borderId="0" xfId="0" applyNumberFormat="1" applyFill="1" applyAlignment="1">
      <alignment/>
    </xf>
    <xf numFmtId="0" fontId="0" fillId="0" borderId="14" xfId="0" applyFont="1" applyFill="1" applyBorder="1" applyAlignment="1">
      <alignment/>
    </xf>
    <xf numFmtId="20" fontId="0" fillId="0" borderId="0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17" fontId="0" fillId="0" borderId="10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6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77" fontId="1" fillId="0" borderId="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177" fontId="1" fillId="0" borderId="0" xfId="0" applyNumberFormat="1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left"/>
    </xf>
    <xf numFmtId="177" fontId="1" fillId="0" borderId="0" xfId="46" applyNumberFormat="1" applyFon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7" fontId="1" fillId="0" borderId="17" xfId="0" applyNumberFormat="1" applyFont="1" applyFill="1" applyBorder="1" applyAlignment="1">
      <alignment horizontal="center"/>
    </xf>
    <xf numFmtId="177" fontId="1" fillId="0" borderId="18" xfId="0" applyNumberFormat="1" applyFont="1" applyFill="1" applyBorder="1" applyAlignment="1">
      <alignment horizontal="center"/>
    </xf>
    <xf numFmtId="177" fontId="1" fillId="0" borderId="1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fsfs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17.57421875" style="5" customWidth="1"/>
    <col min="2" max="7" width="9.140625" style="5" customWidth="1"/>
    <col min="8" max="8" width="12.28125" style="5" customWidth="1"/>
    <col min="9" max="9" width="9.421875" style="5" customWidth="1"/>
    <col min="10" max="10" width="10.140625" style="5" customWidth="1"/>
    <col min="11" max="16384" width="9.140625" style="5" customWidth="1"/>
  </cols>
  <sheetData>
    <row r="1" spans="9:13" ht="18">
      <c r="I1" s="34" t="s">
        <v>0</v>
      </c>
      <c r="J1" s="35">
        <v>50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4" t="s">
        <v>223</v>
      </c>
      <c r="B4" s="12">
        <v>5</v>
      </c>
      <c r="C4" s="12" t="s">
        <v>4</v>
      </c>
      <c r="D4" s="2" t="s">
        <v>6</v>
      </c>
      <c r="E4" s="59">
        <f>J1*B4</f>
        <v>250</v>
      </c>
      <c r="F4" s="37" t="s">
        <v>2</v>
      </c>
      <c r="H4" s="38" t="s">
        <v>190</v>
      </c>
      <c r="I4" s="32"/>
      <c r="J4" s="30" t="s">
        <v>6</v>
      </c>
      <c r="K4" s="39">
        <v>3</v>
      </c>
      <c r="L4" s="32"/>
      <c r="M4" s="32"/>
      <c r="N4" s="33"/>
    </row>
    <row r="5" spans="1:14" ht="12.75">
      <c r="A5" s="4" t="s">
        <v>224</v>
      </c>
      <c r="B5" s="12">
        <v>0.01</v>
      </c>
      <c r="C5" s="12" t="s">
        <v>4</v>
      </c>
      <c r="D5" s="2" t="s">
        <v>6</v>
      </c>
      <c r="E5" s="59">
        <f>B5*J1</f>
        <v>0.5</v>
      </c>
      <c r="F5" s="37" t="s">
        <v>2</v>
      </c>
      <c r="H5" s="4" t="s">
        <v>16</v>
      </c>
      <c r="I5" s="1"/>
      <c r="J5" s="2" t="s">
        <v>6</v>
      </c>
      <c r="K5" s="49" t="s">
        <v>62</v>
      </c>
      <c r="L5" s="1"/>
      <c r="M5" s="1"/>
      <c r="N5" s="8"/>
    </row>
    <row r="6" spans="1:14" ht="12.75">
      <c r="A6" s="4" t="s">
        <v>239</v>
      </c>
      <c r="B6" s="1">
        <v>1</v>
      </c>
      <c r="C6" s="1" t="s">
        <v>4</v>
      </c>
      <c r="D6" s="2" t="s">
        <v>6</v>
      </c>
      <c r="E6" s="59">
        <f>J1</f>
        <v>50</v>
      </c>
      <c r="F6" s="37" t="s">
        <v>2</v>
      </c>
      <c r="H6" s="4" t="s">
        <v>17</v>
      </c>
      <c r="I6" s="1" t="s">
        <v>9</v>
      </c>
      <c r="J6" s="2" t="s">
        <v>6</v>
      </c>
      <c r="K6" s="55" t="s">
        <v>121</v>
      </c>
      <c r="L6" s="1" t="s">
        <v>24</v>
      </c>
      <c r="M6" s="1" t="s">
        <v>124</v>
      </c>
      <c r="N6" s="8" t="s">
        <v>80</v>
      </c>
    </row>
    <row r="7" spans="1:14" ht="12.75">
      <c r="A7" s="4" t="s">
        <v>225</v>
      </c>
      <c r="B7" s="1">
        <v>0.5</v>
      </c>
      <c r="C7" s="1" t="s">
        <v>4</v>
      </c>
      <c r="D7" s="2" t="s">
        <v>6</v>
      </c>
      <c r="E7" s="59">
        <f>J1*B7</f>
        <v>25</v>
      </c>
      <c r="F7" s="37" t="s">
        <v>2</v>
      </c>
      <c r="H7" s="4" t="s">
        <v>18</v>
      </c>
      <c r="I7" s="1"/>
      <c r="J7" s="2" t="s">
        <v>6</v>
      </c>
      <c r="K7" s="49">
        <v>12</v>
      </c>
      <c r="L7" s="1" t="s">
        <v>86</v>
      </c>
      <c r="M7" s="1"/>
      <c r="N7" s="8"/>
    </row>
    <row r="8" spans="1:14" ht="12.75">
      <c r="A8" s="4" t="s">
        <v>226</v>
      </c>
      <c r="B8" s="1">
        <v>1</v>
      </c>
      <c r="C8" s="1" t="s">
        <v>5</v>
      </c>
      <c r="D8" s="2" t="s">
        <v>6</v>
      </c>
      <c r="E8" s="59">
        <f>J1*1</f>
        <v>50</v>
      </c>
      <c r="F8" s="37" t="s">
        <v>3</v>
      </c>
      <c r="H8" s="4" t="s">
        <v>191</v>
      </c>
      <c r="I8" s="1"/>
      <c r="J8" s="2" t="s">
        <v>6</v>
      </c>
      <c r="K8" s="53" t="s">
        <v>218</v>
      </c>
      <c r="L8" s="45"/>
      <c r="M8" s="45"/>
      <c r="N8" s="8"/>
    </row>
    <row r="9" spans="1:14" ht="12.75">
      <c r="A9" s="4" t="s">
        <v>227</v>
      </c>
      <c r="B9" s="1">
        <v>1</v>
      </c>
      <c r="C9" s="1" t="s">
        <v>5</v>
      </c>
      <c r="D9" s="2" t="s">
        <v>6</v>
      </c>
      <c r="E9" s="59">
        <f>1*J1</f>
        <v>50</v>
      </c>
      <c r="F9" s="37" t="s">
        <v>3</v>
      </c>
      <c r="H9" s="4" t="s">
        <v>182</v>
      </c>
      <c r="I9" s="1" t="s">
        <v>192</v>
      </c>
      <c r="J9" s="2" t="s">
        <v>6</v>
      </c>
      <c r="K9" s="49" t="s">
        <v>217</v>
      </c>
      <c r="L9" s="1" t="s">
        <v>194</v>
      </c>
      <c r="M9" s="1"/>
      <c r="N9" s="8"/>
    </row>
    <row r="10" spans="1:14" ht="13.5" thickBot="1">
      <c r="A10" s="58" t="s">
        <v>248</v>
      </c>
      <c r="B10" s="1" t="s">
        <v>250</v>
      </c>
      <c r="C10" s="1" t="s">
        <v>249</v>
      </c>
      <c r="D10" s="1"/>
      <c r="E10" s="59"/>
      <c r="F10" s="37"/>
      <c r="H10" s="9" t="s">
        <v>221</v>
      </c>
      <c r="I10" s="3"/>
      <c r="J10" s="10" t="s">
        <v>6</v>
      </c>
      <c r="K10" s="54">
        <v>4500</v>
      </c>
      <c r="L10" s="3"/>
      <c r="M10" s="3"/>
      <c r="N10" s="11" t="s">
        <v>8</v>
      </c>
    </row>
    <row r="11" spans="1:6" ht="12.75">
      <c r="A11" s="4" t="s">
        <v>228</v>
      </c>
      <c r="B11" s="1">
        <v>0.04</v>
      </c>
      <c r="C11" s="1" t="s">
        <v>4</v>
      </c>
      <c r="D11" s="2" t="s">
        <v>6</v>
      </c>
      <c r="E11" s="59">
        <f>J1*B11</f>
        <v>2</v>
      </c>
      <c r="F11" s="37" t="s">
        <v>2</v>
      </c>
    </row>
    <row r="12" spans="1:6" ht="12.75">
      <c r="A12" s="4" t="s">
        <v>229</v>
      </c>
      <c r="B12" s="1">
        <v>2</v>
      </c>
      <c r="C12" s="1" t="s">
        <v>4</v>
      </c>
      <c r="D12" s="2" t="s">
        <v>6</v>
      </c>
      <c r="E12" s="59">
        <f>J1*B12</f>
        <v>100</v>
      </c>
      <c r="F12" s="37" t="s">
        <v>2</v>
      </c>
    </row>
    <row r="13" spans="1:14" ht="13.5" thickBot="1">
      <c r="A13" s="4" t="s">
        <v>230</v>
      </c>
      <c r="B13" s="1">
        <v>2</v>
      </c>
      <c r="C13" s="1" t="s">
        <v>4</v>
      </c>
      <c r="D13" s="2" t="s">
        <v>6</v>
      </c>
      <c r="E13" s="59">
        <f>B13*J1</f>
        <v>100</v>
      </c>
      <c r="F13" s="37" t="s">
        <v>2</v>
      </c>
      <c r="H13" s="74" t="s">
        <v>19</v>
      </c>
      <c r="I13" s="75"/>
      <c r="J13" s="75"/>
      <c r="K13" s="75"/>
      <c r="L13" s="75"/>
      <c r="M13" s="75"/>
      <c r="N13" s="76"/>
    </row>
    <row r="14" spans="1:14" ht="14.25" thickBot="1" thickTop="1">
      <c r="A14" s="9" t="s">
        <v>231</v>
      </c>
      <c r="B14" s="1">
        <v>0.1</v>
      </c>
      <c r="C14" s="1" t="s">
        <v>4</v>
      </c>
      <c r="D14" s="2" t="s">
        <v>6</v>
      </c>
      <c r="E14" s="59">
        <f>J1*0.1</f>
        <v>5</v>
      </c>
      <c r="F14" s="37" t="s">
        <v>2</v>
      </c>
      <c r="H14" s="24"/>
      <c r="I14" s="30"/>
      <c r="J14" s="30"/>
      <c r="K14" s="30"/>
      <c r="L14" s="30"/>
      <c r="M14" s="30"/>
      <c r="N14" s="31"/>
    </row>
    <row r="15" spans="1:14" ht="13.5" thickBot="1">
      <c r="A15" s="9" t="s">
        <v>238</v>
      </c>
      <c r="B15" s="3">
        <v>0.15</v>
      </c>
      <c r="C15" s="3" t="s">
        <v>4</v>
      </c>
      <c r="D15" s="2" t="s">
        <v>6</v>
      </c>
      <c r="E15" s="60">
        <v>7.5</v>
      </c>
      <c r="F15" s="42" t="s">
        <v>2</v>
      </c>
      <c r="H15" s="4" t="s">
        <v>19</v>
      </c>
      <c r="I15" s="1">
        <v>70</v>
      </c>
      <c r="J15" s="1" t="s">
        <v>7</v>
      </c>
      <c r="K15" s="2" t="s">
        <v>6</v>
      </c>
      <c r="L15" s="2"/>
      <c r="M15" s="13">
        <f>I15*J1</f>
        <v>3500</v>
      </c>
      <c r="N15" s="8" t="s">
        <v>8</v>
      </c>
    </row>
    <row r="16" spans="8:14" ht="13.5" thickBot="1">
      <c r="H16" s="4" t="s">
        <v>20</v>
      </c>
      <c r="I16" s="1"/>
      <c r="J16" s="1"/>
      <c r="K16" s="2" t="s">
        <v>6</v>
      </c>
      <c r="L16" s="2"/>
      <c r="M16" s="14">
        <f>M15*5%</f>
        <v>175</v>
      </c>
      <c r="N16" s="8" t="s">
        <v>8</v>
      </c>
    </row>
    <row r="17" spans="1:14" ht="13.5" thickBot="1">
      <c r="A17" s="16" t="s">
        <v>21</v>
      </c>
      <c r="B17" s="22"/>
      <c r="C17" s="22"/>
      <c r="D17" s="22"/>
      <c r="E17" s="22"/>
      <c r="F17" s="23"/>
      <c r="H17" s="9" t="s">
        <v>22</v>
      </c>
      <c r="I17" s="3"/>
      <c r="J17" s="3"/>
      <c r="K17" s="10" t="s">
        <v>6</v>
      </c>
      <c r="L17" s="10"/>
      <c r="M17" s="15">
        <f>M15*15%</f>
        <v>525</v>
      </c>
      <c r="N17" s="11" t="s">
        <v>8</v>
      </c>
    </row>
    <row r="18" spans="1:6" ht="14.25" thickBot="1" thickTop="1">
      <c r="A18" s="24"/>
      <c r="B18" s="2"/>
      <c r="C18" s="2"/>
      <c r="D18" s="2"/>
      <c r="E18" s="2"/>
      <c r="F18" s="25"/>
    </row>
    <row r="19" spans="1:14" ht="13.5" thickBot="1">
      <c r="A19" s="24" t="s">
        <v>38</v>
      </c>
      <c r="B19" s="2"/>
      <c r="C19" s="2"/>
      <c r="D19" s="2" t="s">
        <v>63</v>
      </c>
      <c r="E19" s="2"/>
      <c r="F19" s="25"/>
      <c r="H19" s="71" t="s">
        <v>30</v>
      </c>
      <c r="I19" s="77"/>
      <c r="J19" s="77"/>
      <c r="K19" s="77"/>
      <c r="L19" s="77"/>
      <c r="M19" s="77"/>
      <c r="N19" s="78"/>
    </row>
    <row r="20" spans="1:14" ht="13.5" thickTop="1">
      <c r="A20" s="24" t="s">
        <v>26</v>
      </c>
      <c r="B20" s="2" t="s">
        <v>101</v>
      </c>
      <c r="C20" s="2">
        <v>10</v>
      </c>
      <c r="D20" s="2" t="s">
        <v>7</v>
      </c>
      <c r="E20" s="2">
        <v>500</v>
      </c>
      <c r="F20" s="25" t="s">
        <v>37</v>
      </c>
      <c r="H20" s="4" t="s">
        <v>232</v>
      </c>
      <c r="I20" s="1" t="s">
        <v>10</v>
      </c>
      <c r="J20" s="1"/>
      <c r="K20" s="1">
        <f>J1/100</f>
        <v>0.5</v>
      </c>
      <c r="L20" s="1" t="s">
        <v>2</v>
      </c>
      <c r="M20" s="1">
        <f>K20*10</f>
        <v>5</v>
      </c>
      <c r="N20" s="8" t="s">
        <v>8</v>
      </c>
    </row>
    <row r="21" spans="1:14" ht="12.75">
      <c r="A21" s="24"/>
      <c r="B21" s="2" t="s">
        <v>97</v>
      </c>
      <c r="C21" s="2">
        <v>4</v>
      </c>
      <c r="D21" s="2" t="s">
        <v>7</v>
      </c>
      <c r="E21" s="2">
        <v>200</v>
      </c>
      <c r="F21" s="25" t="s">
        <v>37</v>
      </c>
      <c r="H21" s="4" t="s">
        <v>233</v>
      </c>
      <c r="I21" s="1" t="s">
        <v>11</v>
      </c>
      <c r="J21" s="1" t="s">
        <v>247</v>
      </c>
      <c r="K21" s="12">
        <f>J1</f>
        <v>50</v>
      </c>
      <c r="L21" s="1" t="s">
        <v>2</v>
      </c>
      <c r="M21" s="1">
        <f>K21/10</f>
        <v>5</v>
      </c>
      <c r="N21" s="8" t="s">
        <v>8</v>
      </c>
    </row>
    <row r="22" spans="1:14" ht="12.75" customHeight="1">
      <c r="A22" s="4"/>
      <c r="B22" s="1"/>
      <c r="C22" s="1"/>
      <c r="D22" s="2"/>
      <c r="E22" s="2"/>
      <c r="F22" s="26"/>
      <c r="H22" s="4" t="s">
        <v>234</v>
      </c>
      <c r="I22" s="1" t="s">
        <v>246</v>
      </c>
      <c r="J22" s="56" t="s">
        <v>85</v>
      </c>
      <c r="K22" s="12">
        <v>0.5</v>
      </c>
      <c r="L22" s="1" t="s">
        <v>2</v>
      </c>
      <c r="M22" s="1">
        <v>1.25</v>
      </c>
      <c r="N22" s="8" t="s">
        <v>8</v>
      </c>
    </row>
    <row r="23" spans="1:14" ht="12.75">
      <c r="A23" s="4" t="s">
        <v>202</v>
      </c>
      <c r="B23" s="1"/>
      <c r="C23" s="1"/>
      <c r="D23" s="2"/>
      <c r="E23" s="2"/>
      <c r="F23" s="8"/>
      <c r="H23" s="4" t="s">
        <v>235</v>
      </c>
      <c r="I23" s="1" t="s">
        <v>12</v>
      </c>
      <c r="J23" s="1" t="s">
        <v>13</v>
      </c>
      <c r="K23" s="1">
        <f>J1*5</f>
        <v>250</v>
      </c>
      <c r="L23" s="1" t="s">
        <v>2</v>
      </c>
      <c r="M23" s="1">
        <f>K23/25</f>
        <v>10</v>
      </c>
      <c r="N23" s="8" t="s">
        <v>8</v>
      </c>
    </row>
    <row r="24" spans="1:14" ht="13.5" thickBot="1">
      <c r="A24" s="9"/>
      <c r="B24" s="3"/>
      <c r="C24" s="3"/>
      <c r="D24" s="10"/>
      <c r="E24" s="10"/>
      <c r="F24" s="11"/>
      <c r="H24" s="4" t="s">
        <v>236</v>
      </c>
      <c r="I24" s="1" t="s">
        <v>31</v>
      </c>
      <c r="J24" s="1" t="s">
        <v>32</v>
      </c>
      <c r="K24" s="1" t="s">
        <v>175</v>
      </c>
      <c r="L24" s="1"/>
      <c r="M24" s="1" t="s">
        <v>55</v>
      </c>
      <c r="N24" s="8"/>
    </row>
    <row r="25" spans="8:14" ht="13.5" thickBot="1">
      <c r="H25" s="9" t="s">
        <v>237</v>
      </c>
      <c r="I25" s="3" t="s">
        <v>33</v>
      </c>
      <c r="J25" s="3" t="s">
        <v>34</v>
      </c>
      <c r="K25" s="3" t="s">
        <v>176</v>
      </c>
      <c r="L25" s="3" t="s">
        <v>64</v>
      </c>
      <c r="M25" s="3" t="s">
        <v>65</v>
      </c>
      <c r="N25" s="11"/>
    </row>
    <row r="26" spans="8:14" ht="13.5" thickBot="1">
      <c r="H26" s="3" t="s">
        <v>262</v>
      </c>
      <c r="I26" s="68" t="s">
        <v>263</v>
      </c>
      <c r="J26" s="68" t="s">
        <v>264</v>
      </c>
      <c r="K26" s="68" t="s">
        <v>272</v>
      </c>
      <c r="L26" s="69"/>
      <c r="M26" s="68" t="s">
        <v>290</v>
      </c>
      <c r="N26" s="8"/>
    </row>
  </sheetData>
  <sheetProtection/>
  <mergeCells count="4">
    <mergeCell ref="A3:F3"/>
    <mergeCell ref="H3:K3"/>
    <mergeCell ref="H13:N13"/>
    <mergeCell ref="H19:N19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H26" sqref="H26:N26"/>
    </sheetView>
  </sheetViews>
  <sheetFormatPr defaultColWidth="9.140625" defaultRowHeight="12.75"/>
  <cols>
    <col min="1" max="1" width="17.421875" style="5" customWidth="1"/>
    <col min="2" max="7" width="9.140625" style="5" customWidth="1"/>
    <col min="8" max="8" width="12.140625" style="5" customWidth="1"/>
    <col min="9" max="9" width="9.140625" style="5" customWidth="1"/>
    <col min="10" max="10" width="10.00390625" style="5" customWidth="1"/>
    <col min="11" max="16384" width="9.140625" style="5" customWidth="1"/>
  </cols>
  <sheetData>
    <row r="1" spans="5:13" ht="18">
      <c r="E1" s="64"/>
      <c r="I1" s="34" t="s">
        <v>0</v>
      </c>
      <c r="J1" s="35">
        <v>17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4" t="s">
        <v>223</v>
      </c>
      <c r="B4" s="12">
        <v>5</v>
      </c>
      <c r="C4" s="12" t="s">
        <v>4</v>
      </c>
      <c r="D4" s="2" t="s">
        <v>6</v>
      </c>
      <c r="E4" s="59">
        <f>J1*B4</f>
        <v>85</v>
      </c>
      <c r="F4" s="37" t="s">
        <v>2</v>
      </c>
      <c r="H4" s="38" t="s">
        <v>190</v>
      </c>
      <c r="I4" s="32"/>
      <c r="J4" s="30" t="s">
        <v>6</v>
      </c>
      <c r="K4" s="39">
        <v>2</v>
      </c>
      <c r="L4" s="32"/>
      <c r="M4" s="32"/>
      <c r="N4" s="33"/>
    </row>
    <row r="5" spans="1:14" ht="12.75">
      <c r="A5" s="4" t="s">
        <v>224</v>
      </c>
      <c r="B5" s="12">
        <v>0.01</v>
      </c>
      <c r="C5" s="12" t="s">
        <v>4</v>
      </c>
      <c r="D5" s="2" t="s">
        <v>6</v>
      </c>
      <c r="E5" s="36">
        <v>0.1</v>
      </c>
      <c r="F5" s="37" t="s">
        <v>2</v>
      </c>
      <c r="H5" s="4" t="s">
        <v>16</v>
      </c>
      <c r="I5" s="1"/>
      <c r="J5" s="2" t="s">
        <v>6</v>
      </c>
      <c r="K5" s="49" t="s">
        <v>49</v>
      </c>
      <c r="L5" s="1"/>
      <c r="M5" s="1"/>
      <c r="N5" s="8"/>
    </row>
    <row r="6" spans="1:14" ht="12.75">
      <c r="A6" s="4" t="s">
        <v>239</v>
      </c>
      <c r="B6" s="1">
        <v>1</v>
      </c>
      <c r="C6" s="1" t="s">
        <v>4</v>
      </c>
      <c r="D6" s="2" t="s">
        <v>6</v>
      </c>
      <c r="E6" s="59">
        <f>J1</f>
        <v>17</v>
      </c>
      <c r="F6" s="37" t="s">
        <v>2</v>
      </c>
      <c r="H6" s="4" t="s">
        <v>17</v>
      </c>
      <c r="I6" s="1" t="s">
        <v>9</v>
      </c>
      <c r="J6" s="2" t="s">
        <v>6</v>
      </c>
      <c r="K6" s="55" t="s">
        <v>113</v>
      </c>
      <c r="L6" s="1" t="s">
        <v>24</v>
      </c>
      <c r="M6" s="1" t="s">
        <v>114</v>
      </c>
      <c r="N6" s="8" t="s">
        <v>80</v>
      </c>
    </row>
    <row r="7" spans="1:14" ht="12.75">
      <c r="A7" s="4" t="s">
        <v>225</v>
      </c>
      <c r="B7" s="1">
        <v>0.5</v>
      </c>
      <c r="C7" s="1" t="s">
        <v>4</v>
      </c>
      <c r="D7" s="2" t="s">
        <v>6</v>
      </c>
      <c r="E7" s="59">
        <f>J1*B7</f>
        <v>8.5</v>
      </c>
      <c r="F7" s="37" t="s">
        <v>2</v>
      </c>
      <c r="H7" s="4" t="s">
        <v>18</v>
      </c>
      <c r="I7" s="1"/>
      <c r="J7" s="2" t="s">
        <v>6</v>
      </c>
      <c r="K7" s="49">
        <v>20</v>
      </c>
      <c r="L7" s="1" t="s">
        <v>86</v>
      </c>
      <c r="M7" s="1"/>
      <c r="N7" s="8"/>
    </row>
    <row r="8" spans="1:14" ht="12.75">
      <c r="A8" s="4" t="s">
        <v>226</v>
      </c>
      <c r="B8" s="1">
        <v>1</v>
      </c>
      <c r="C8" s="1" t="s">
        <v>5</v>
      </c>
      <c r="D8" s="2" t="s">
        <v>6</v>
      </c>
      <c r="E8" s="59">
        <f>J1*1</f>
        <v>17</v>
      </c>
      <c r="F8" s="37" t="s">
        <v>3</v>
      </c>
      <c r="H8" s="4" t="s">
        <v>191</v>
      </c>
      <c r="I8" s="1"/>
      <c r="J8" s="2" t="s">
        <v>6</v>
      </c>
      <c r="K8" s="53" t="s">
        <v>240</v>
      </c>
      <c r="L8" s="45"/>
      <c r="M8" s="45"/>
      <c r="N8" s="8"/>
    </row>
    <row r="9" spans="1:14" ht="12.75">
      <c r="A9" s="4" t="s">
        <v>227</v>
      </c>
      <c r="B9" s="1">
        <v>1</v>
      </c>
      <c r="C9" s="1" t="s">
        <v>5</v>
      </c>
      <c r="D9" s="2" t="s">
        <v>6</v>
      </c>
      <c r="E9" s="59">
        <v>17</v>
      </c>
      <c r="F9" s="37" t="s">
        <v>3</v>
      </c>
      <c r="H9" s="4" t="s">
        <v>182</v>
      </c>
      <c r="I9" s="1" t="s">
        <v>192</v>
      </c>
      <c r="J9" s="2" t="s">
        <v>6</v>
      </c>
      <c r="K9" s="49" t="s">
        <v>208</v>
      </c>
      <c r="L9" s="1" t="s">
        <v>194</v>
      </c>
      <c r="M9" s="1"/>
      <c r="N9" s="8"/>
    </row>
    <row r="10" spans="1:14" ht="12.75">
      <c r="A10" s="58" t="s">
        <v>248</v>
      </c>
      <c r="B10" s="1" t="s">
        <v>250</v>
      </c>
      <c r="C10" s="1" t="s">
        <v>249</v>
      </c>
      <c r="D10" s="2"/>
      <c r="E10" s="59"/>
      <c r="F10" s="37"/>
      <c r="H10" s="4"/>
      <c r="I10" s="1"/>
      <c r="J10" s="1"/>
      <c r="K10" s="49"/>
      <c r="L10" s="1"/>
      <c r="M10" s="1"/>
      <c r="N10" s="8"/>
    </row>
    <row r="11" spans="1:14" ht="13.5" thickBot="1">
      <c r="A11" s="4" t="s">
        <v>228</v>
      </c>
      <c r="B11" s="1">
        <v>0.04</v>
      </c>
      <c r="C11" s="1" t="s">
        <v>4</v>
      </c>
      <c r="D11" s="2" t="s">
        <v>6</v>
      </c>
      <c r="E11" s="59">
        <f>J1*B11</f>
        <v>0.68</v>
      </c>
      <c r="F11" s="37" t="s">
        <v>2</v>
      </c>
      <c r="H11" s="9" t="s">
        <v>221</v>
      </c>
      <c r="I11" s="3"/>
      <c r="J11" s="10" t="s">
        <v>6</v>
      </c>
      <c r="K11" s="54">
        <v>1800</v>
      </c>
      <c r="L11" s="3"/>
      <c r="M11" s="3"/>
      <c r="N11" s="11" t="s">
        <v>8</v>
      </c>
    </row>
    <row r="12" spans="1:6" ht="12.75">
      <c r="A12" s="4" t="s">
        <v>229</v>
      </c>
      <c r="B12" s="1">
        <v>2</v>
      </c>
      <c r="C12" s="1" t="s">
        <v>4</v>
      </c>
      <c r="D12" s="2" t="s">
        <v>6</v>
      </c>
      <c r="E12" s="59">
        <f>J1*B12</f>
        <v>34</v>
      </c>
      <c r="F12" s="37" t="s">
        <v>2</v>
      </c>
    </row>
    <row r="13" spans="1:6" ht="13.5" thickBot="1">
      <c r="A13" s="4" t="s">
        <v>230</v>
      </c>
      <c r="B13" s="1">
        <v>2</v>
      </c>
      <c r="C13" s="1" t="s">
        <v>4</v>
      </c>
      <c r="D13" s="2" t="s">
        <v>6</v>
      </c>
      <c r="E13" s="59">
        <f>B13*J1</f>
        <v>34</v>
      </c>
      <c r="F13" s="37" t="s">
        <v>2</v>
      </c>
    </row>
    <row r="14" spans="1:14" ht="13.5" thickBot="1">
      <c r="A14" s="9" t="s">
        <v>231</v>
      </c>
      <c r="B14" s="3">
        <v>0.1</v>
      </c>
      <c r="C14" s="3" t="s">
        <v>4</v>
      </c>
      <c r="D14" s="2" t="s">
        <v>6</v>
      </c>
      <c r="E14" s="60">
        <f>J1*0.1</f>
        <v>1.7000000000000002</v>
      </c>
      <c r="F14" s="42" t="s">
        <v>2</v>
      </c>
      <c r="H14" s="71" t="s">
        <v>19</v>
      </c>
      <c r="I14" s="72"/>
      <c r="J14" s="72"/>
      <c r="K14" s="72"/>
      <c r="L14" s="72"/>
      <c r="M14" s="72"/>
      <c r="N14" s="73"/>
    </row>
    <row r="15" spans="8:14" ht="13.5" thickBot="1">
      <c r="H15" s="4" t="s">
        <v>19</v>
      </c>
      <c r="I15" s="1">
        <v>85</v>
      </c>
      <c r="J15" s="1" t="s">
        <v>7</v>
      </c>
      <c r="K15" s="2" t="s">
        <v>6</v>
      </c>
      <c r="L15" s="2"/>
      <c r="M15" s="13">
        <f>I15*J1</f>
        <v>1445</v>
      </c>
      <c r="N15" s="8" t="s">
        <v>8</v>
      </c>
    </row>
    <row r="16" spans="1:14" ht="13.5" thickBot="1">
      <c r="A16" s="16" t="s">
        <v>21</v>
      </c>
      <c r="B16" s="22"/>
      <c r="C16" s="22"/>
      <c r="D16" s="22"/>
      <c r="E16" s="22"/>
      <c r="F16" s="23"/>
      <c r="H16" s="4" t="s">
        <v>20</v>
      </c>
      <c r="I16" s="1"/>
      <c r="J16" s="1"/>
      <c r="K16" s="2" t="s">
        <v>6</v>
      </c>
      <c r="L16" s="2"/>
      <c r="M16" s="14">
        <f>M15*5%</f>
        <v>72.25</v>
      </c>
      <c r="N16" s="8" t="s">
        <v>8</v>
      </c>
    </row>
    <row r="17" spans="1:14" ht="14.25" thickBot="1" thickTop="1">
      <c r="A17" s="24"/>
      <c r="B17" s="2"/>
      <c r="C17" s="2"/>
      <c r="D17" s="2"/>
      <c r="E17" s="2"/>
      <c r="F17" s="25"/>
      <c r="H17" s="9" t="s">
        <v>22</v>
      </c>
      <c r="I17" s="3"/>
      <c r="J17" s="3"/>
      <c r="K17" s="10" t="s">
        <v>6</v>
      </c>
      <c r="L17" s="10"/>
      <c r="M17" s="15">
        <f>M15*15%</f>
        <v>216.75</v>
      </c>
      <c r="N17" s="11" t="s">
        <v>8</v>
      </c>
    </row>
    <row r="18" spans="1:6" ht="13.5" thickBot="1">
      <c r="A18" s="24" t="s">
        <v>38</v>
      </c>
      <c r="B18" s="2"/>
      <c r="C18" s="2"/>
      <c r="D18" s="2" t="s">
        <v>50</v>
      </c>
      <c r="E18" s="2"/>
      <c r="F18" s="25"/>
    </row>
    <row r="19" spans="1:14" ht="13.5" thickBot="1">
      <c r="A19" s="24" t="s">
        <v>26</v>
      </c>
      <c r="B19" s="2" t="s">
        <v>101</v>
      </c>
      <c r="C19" s="2">
        <v>10</v>
      </c>
      <c r="D19" s="2" t="s">
        <v>7</v>
      </c>
      <c r="E19" s="2">
        <v>170</v>
      </c>
      <c r="F19" s="25" t="s">
        <v>37</v>
      </c>
      <c r="H19" s="71" t="s">
        <v>30</v>
      </c>
      <c r="I19" s="77"/>
      <c r="J19" s="77"/>
      <c r="K19" s="77"/>
      <c r="L19" s="77"/>
      <c r="M19" s="77"/>
      <c r="N19" s="78"/>
    </row>
    <row r="20" spans="1:14" ht="13.5" thickTop="1">
      <c r="A20" s="24"/>
      <c r="B20" s="2" t="s">
        <v>97</v>
      </c>
      <c r="C20" s="2">
        <v>5</v>
      </c>
      <c r="D20" s="2" t="s">
        <v>7</v>
      </c>
      <c r="E20" s="2">
        <v>85</v>
      </c>
      <c r="F20" s="25" t="s">
        <v>37</v>
      </c>
      <c r="H20" s="4" t="s">
        <v>232</v>
      </c>
      <c r="I20" s="1" t="s">
        <v>10</v>
      </c>
      <c r="J20" s="1"/>
      <c r="K20" s="1">
        <f>J1/100</f>
        <v>0.17</v>
      </c>
      <c r="L20" s="1" t="s">
        <v>2</v>
      </c>
      <c r="M20" s="1">
        <f>K20*10</f>
        <v>1.7000000000000002</v>
      </c>
      <c r="N20" s="8" t="s">
        <v>8</v>
      </c>
    </row>
    <row r="21" spans="1:14" ht="12.75">
      <c r="A21" s="4"/>
      <c r="B21" s="1"/>
      <c r="C21" s="1"/>
      <c r="D21" s="2"/>
      <c r="E21" s="2"/>
      <c r="F21" s="26"/>
      <c r="H21" s="4" t="s">
        <v>233</v>
      </c>
      <c r="I21" s="1" t="s">
        <v>11</v>
      </c>
      <c r="J21" s="1" t="s">
        <v>247</v>
      </c>
      <c r="K21" s="12">
        <f>J1</f>
        <v>17</v>
      </c>
      <c r="L21" s="1" t="s">
        <v>2</v>
      </c>
      <c r="M21" s="1">
        <f>K21/10</f>
        <v>1.7</v>
      </c>
      <c r="N21" s="8" t="s">
        <v>8</v>
      </c>
    </row>
    <row r="22" spans="1:14" ht="12.75" customHeight="1">
      <c r="A22" s="4" t="s">
        <v>202</v>
      </c>
      <c r="B22" s="1"/>
      <c r="C22" s="1"/>
      <c r="D22" s="2"/>
      <c r="E22" s="2"/>
      <c r="F22" s="8"/>
      <c r="H22" s="4" t="s">
        <v>234</v>
      </c>
      <c r="I22" s="1" t="s">
        <v>246</v>
      </c>
      <c r="J22" s="56" t="s">
        <v>85</v>
      </c>
      <c r="K22" s="12">
        <v>0.17</v>
      </c>
      <c r="L22" s="1" t="s">
        <v>2</v>
      </c>
      <c r="M22" s="1">
        <v>0.425</v>
      </c>
      <c r="N22" s="8" t="s">
        <v>8</v>
      </c>
    </row>
    <row r="23" spans="1:14" ht="13.5" thickBot="1">
      <c r="A23" s="9"/>
      <c r="B23" s="3"/>
      <c r="C23" s="3"/>
      <c r="D23" s="10"/>
      <c r="E23" s="10"/>
      <c r="F23" s="11"/>
      <c r="H23" s="4" t="s">
        <v>235</v>
      </c>
      <c r="I23" s="1" t="s">
        <v>12</v>
      </c>
      <c r="J23" s="1" t="s">
        <v>13</v>
      </c>
      <c r="K23" s="1">
        <f>J1*5</f>
        <v>85</v>
      </c>
      <c r="L23" s="1" t="s">
        <v>2</v>
      </c>
      <c r="M23" s="1">
        <f>K23/25</f>
        <v>3.4</v>
      </c>
      <c r="N23" s="8" t="s">
        <v>8</v>
      </c>
    </row>
    <row r="24" spans="8:14" ht="12.75">
      <c r="H24" s="4" t="s">
        <v>236</v>
      </c>
      <c r="I24" s="1" t="s">
        <v>31</v>
      </c>
      <c r="J24" s="1" t="s">
        <v>32</v>
      </c>
      <c r="K24" s="1" t="s">
        <v>156</v>
      </c>
      <c r="L24" s="1"/>
      <c r="M24" s="1"/>
      <c r="N24" s="8"/>
    </row>
    <row r="25" spans="8:14" ht="13.5" thickBot="1">
      <c r="H25" s="9" t="s">
        <v>237</v>
      </c>
      <c r="I25" s="3" t="s">
        <v>33</v>
      </c>
      <c r="J25" s="3" t="s">
        <v>34</v>
      </c>
      <c r="K25" s="3" t="s">
        <v>158</v>
      </c>
      <c r="L25" s="3"/>
      <c r="M25" s="3"/>
      <c r="N25" s="11"/>
    </row>
    <row r="26" spans="8:13" ht="13.5" thickBot="1">
      <c r="H26" s="3" t="s">
        <v>262</v>
      </c>
      <c r="I26" s="68" t="s">
        <v>263</v>
      </c>
      <c r="J26" s="68" t="s">
        <v>264</v>
      </c>
      <c r="K26" s="68" t="s">
        <v>272</v>
      </c>
      <c r="L26" s="69"/>
      <c r="M26" s="68" t="s">
        <v>281</v>
      </c>
    </row>
  </sheetData>
  <sheetProtection/>
  <mergeCells count="4">
    <mergeCell ref="A3:F3"/>
    <mergeCell ref="H3:K3"/>
    <mergeCell ref="H14:N14"/>
    <mergeCell ref="H19:N1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17.28125" style="5" customWidth="1"/>
    <col min="2" max="7" width="9.140625" style="5" customWidth="1"/>
    <col min="8" max="8" width="12.28125" style="5" customWidth="1"/>
    <col min="9" max="9" width="9.140625" style="5" customWidth="1"/>
    <col min="10" max="10" width="9.7109375" style="5" customWidth="1"/>
    <col min="11" max="16384" width="9.140625" style="5" customWidth="1"/>
  </cols>
  <sheetData>
    <row r="1" spans="9:13" ht="18">
      <c r="I1" s="34" t="s">
        <v>0</v>
      </c>
      <c r="J1" s="35">
        <v>16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4" t="s">
        <v>223</v>
      </c>
      <c r="B4" s="12">
        <v>5</v>
      </c>
      <c r="C4" s="12" t="s">
        <v>4</v>
      </c>
      <c r="D4" s="2" t="s">
        <v>6</v>
      </c>
      <c r="E4" s="59">
        <f>J1*B4</f>
        <v>80</v>
      </c>
      <c r="F4" s="37" t="s">
        <v>2</v>
      </c>
      <c r="H4" s="38" t="s">
        <v>190</v>
      </c>
      <c r="I4" s="32"/>
      <c r="J4" s="30" t="s">
        <v>6</v>
      </c>
      <c r="K4" s="39">
        <v>2</v>
      </c>
      <c r="L4" s="32"/>
      <c r="M4" s="32"/>
      <c r="N4" s="33"/>
    </row>
    <row r="5" spans="1:14" ht="12.75">
      <c r="A5" s="4" t="s">
        <v>224</v>
      </c>
      <c r="B5" s="12">
        <v>0.01</v>
      </c>
      <c r="C5" s="12" t="s">
        <v>4</v>
      </c>
      <c r="D5" s="2" t="s">
        <v>6</v>
      </c>
      <c r="E5" s="59">
        <v>0.1</v>
      </c>
      <c r="F5" s="37" t="s">
        <v>2</v>
      </c>
      <c r="H5" s="4" t="s">
        <v>16</v>
      </c>
      <c r="I5" s="1"/>
      <c r="J5" s="2" t="s">
        <v>6</v>
      </c>
      <c r="K5" s="49" t="s">
        <v>49</v>
      </c>
      <c r="L5" s="1"/>
      <c r="M5" s="1"/>
      <c r="N5" s="8"/>
    </row>
    <row r="6" spans="1:14" ht="12.75">
      <c r="A6" s="4" t="s">
        <v>239</v>
      </c>
      <c r="B6" s="1">
        <v>1</v>
      </c>
      <c r="C6" s="1" t="s">
        <v>4</v>
      </c>
      <c r="D6" s="2" t="s">
        <v>6</v>
      </c>
      <c r="E6" s="59">
        <f>J1</f>
        <v>16</v>
      </c>
      <c r="F6" s="37" t="s">
        <v>2</v>
      </c>
      <c r="H6" s="4" t="s">
        <v>17</v>
      </c>
      <c r="I6" s="1" t="s">
        <v>9</v>
      </c>
      <c r="J6" s="2" t="s">
        <v>6</v>
      </c>
      <c r="K6" s="55" t="s">
        <v>112</v>
      </c>
      <c r="L6" s="1" t="s">
        <v>24</v>
      </c>
      <c r="M6" s="49">
        <v>17</v>
      </c>
      <c r="N6" s="8" t="s">
        <v>80</v>
      </c>
    </row>
    <row r="7" spans="1:14" ht="12.75">
      <c r="A7" s="4" t="s">
        <v>225</v>
      </c>
      <c r="B7" s="1">
        <v>0.5</v>
      </c>
      <c r="C7" s="1" t="s">
        <v>4</v>
      </c>
      <c r="D7" s="2" t="s">
        <v>6</v>
      </c>
      <c r="E7" s="59">
        <f>J1*B7</f>
        <v>8</v>
      </c>
      <c r="F7" s="37" t="s">
        <v>2</v>
      </c>
      <c r="H7" s="4" t="s">
        <v>18</v>
      </c>
      <c r="I7" s="1"/>
      <c r="J7" s="2" t="s">
        <v>6</v>
      </c>
      <c r="K7" s="49">
        <v>20</v>
      </c>
      <c r="L7" s="1" t="s">
        <v>86</v>
      </c>
      <c r="M7" s="1"/>
      <c r="N7" s="8"/>
    </row>
    <row r="8" spans="1:14" ht="12.75">
      <c r="A8" s="4" t="s">
        <v>226</v>
      </c>
      <c r="B8" s="1">
        <v>1</v>
      </c>
      <c r="C8" s="1" t="s">
        <v>5</v>
      </c>
      <c r="D8" s="2" t="s">
        <v>6</v>
      </c>
      <c r="E8" s="59">
        <f>J1*1</f>
        <v>16</v>
      </c>
      <c r="F8" s="37" t="s">
        <v>3</v>
      </c>
      <c r="H8" s="4" t="s">
        <v>191</v>
      </c>
      <c r="I8" s="1"/>
      <c r="J8" s="2" t="s">
        <v>6</v>
      </c>
      <c r="K8" s="53" t="s">
        <v>240</v>
      </c>
      <c r="L8" s="45"/>
      <c r="M8" s="45"/>
      <c r="N8" s="8"/>
    </row>
    <row r="9" spans="1:14" ht="12.75">
      <c r="A9" s="4" t="s">
        <v>227</v>
      </c>
      <c r="B9" s="1">
        <v>1</v>
      </c>
      <c r="C9" s="1" t="s">
        <v>5</v>
      </c>
      <c r="D9" s="2" t="s">
        <v>6</v>
      </c>
      <c r="E9" s="59">
        <v>16</v>
      </c>
      <c r="F9" s="37" t="s">
        <v>3</v>
      </c>
      <c r="H9" s="4" t="s">
        <v>182</v>
      </c>
      <c r="I9" s="1" t="s">
        <v>192</v>
      </c>
      <c r="J9" s="2" t="s">
        <v>6</v>
      </c>
      <c r="K9" s="49" t="s">
        <v>207</v>
      </c>
      <c r="L9" s="1" t="s">
        <v>194</v>
      </c>
      <c r="M9" s="1"/>
      <c r="N9" s="8"/>
    </row>
    <row r="10" spans="1:14" ht="12.75">
      <c r="A10" s="58" t="s">
        <v>248</v>
      </c>
      <c r="B10" s="1" t="s">
        <v>250</v>
      </c>
      <c r="C10" s="1" t="s">
        <v>249</v>
      </c>
      <c r="D10" s="1"/>
      <c r="E10" s="59"/>
      <c r="F10" s="37"/>
      <c r="H10" s="4"/>
      <c r="I10" s="1"/>
      <c r="J10" s="1"/>
      <c r="K10" s="49"/>
      <c r="L10" s="1"/>
      <c r="M10" s="1"/>
      <c r="N10" s="8"/>
    </row>
    <row r="11" spans="1:14" ht="13.5" thickBot="1">
      <c r="A11" s="4" t="s">
        <v>228</v>
      </c>
      <c r="B11" s="1">
        <v>0.04</v>
      </c>
      <c r="C11" s="1" t="s">
        <v>4</v>
      </c>
      <c r="D11" s="2" t="s">
        <v>6</v>
      </c>
      <c r="E11" s="59">
        <f>J1*B11</f>
        <v>0.64</v>
      </c>
      <c r="F11" s="37" t="s">
        <v>2</v>
      </c>
      <c r="H11" s="9" t="s">
        <v>221</v>
      </c>
      <c r="I11" s="3"/>
      <c r="J11" s="10" t="s">
        <v>6</v>
      </c>
      <c r="K11" s="54">
        <v>1800</v>
      </c>
      <c r="L11" s="3"/>
      <c r="M11" s="3"/>
      <c r="N11" s="11" t="s">
        <v>8</v>
      </c>
    </row>
    <row r="12" spans="1:6" ht="12.75">
      <c r="A12" s="4" t="s">
        <v>229</v>
      </c>
      <c r="B12" s="1">
        <v>2</v>
      </c>
      <c r="C12" s="1" t="s">
        <v>4</v>
      </c>
      <c r="D12" s="2" t="s">
        <v>6</v>
      </c>
      <c r="E12" s="59">
        <f>J1*B12</f>
        <v>32</v>
      </c>
      <c r="F12" s="37" t="s">
        <v>2</v>
      </c>
    </row>
    <row r="13" spans="1:6" ht="12.75">
      <c r="A13" s="4" t="s">
        <v>230</v>
      </c>
      <c r="B13" s="1">
        <v>2</v>
      </c>
      <c r="C13" s="1" t="s">
        <v>4</v>
      </c>
      <c r="D13" s="2" t="s">
        <v>6</v>
      </c>
      <c r="E13" s="59">
        <f>B13*J1</f>
        <v>32</v>
      </c>
      <c r="F13" s="37" t="s">
        <v>2</v>
      </c>
    </row>
    <row r="14" spans="1:14" ht="13.5" thickBot="1">
      <c r="A14" s="9" t="s">
        <v>231</v>
      </c>
      <c r="B14" s="3">
        <v>0.1</v>
      </c>
      <c r="C14" s="3" t="s">
        <v>4</v>
      </c>
      <c r="D14" s="2" t="s">
        <v>6</v>
      </c>
      <c r="E14" s="60">
        <f>J1*0.1</f>
        <v>1.6</v>
      </c>
      <c r="F14" s="42" t="s">
        <v>2</v>
      </c>
      <c r="H14" s="74" t="s">
        <v>19</v>
      </c>
      <c r="I14" s="75"/>
      <c r="J14" s="75"/>
      <c r="K14" s="75"/>
      <c r="L14" s="75"/>
      <c r="M14" s="75"/>
      <c r="N14" s="76"/>
    </row>
    <row r="15" spans="8:14" ht="13.5" thickBot="1">
      <c r="H15" s="4" t="s">
        <v>19</v>
      </c>
      <c r="I15" s="1">
        <v>85</v>
      </c>
      <c r="J15" s="1" t="s">
        <v>7</v>
      </c>
      <c r="K15" s="2" t="s">
        <v>6</v>
      </c>
      <c r="L15" s="2"/>
      <c r="M15" s="13">
        <f>I15*J1</f>
        <v>1360</v>
      </c>
      <c r="N15" s="8" t="s">
        <v>8</v>
      </c>
    </row>
    <row r="16" spans="1:14" ht="13.5" thickBot="1">
      <c r="A16" s="16" t="s">
        <v>21</v>
      </c>
      <c r="B16" s="22"/>
      <c r="C16" s="22"/>
      <c r="D16" s="22"/>
      <c r="E16" s="22"/>
      <c r="F16" s="23"/>
      <c r="H16" s="4" t="s">
        <v>20</v>
      </c>
      <c r="I16" s="1"/>
      <c r="J16" s="1"/>
      <c r="K16" s="2" t="s">
        <v>6</v>
      </c>
      <c r="L16" s="2"/>
      <c r="M16" s="14">
        <f>M15*5%</f>
        <v>68</v>
      </c>
      <c r="N16" s="8" t="s">
        <v>8</v>
      </c>
    </row>
    <row r="17" spans="1:14" ht="14.25" thickBot="1" thickTop="1">
      <c r="A17" s="24"/>
      <c r="B17" s="2"/>
      <c r="C17" s="2"/>
      <c r="D17" s="2"/>
      <c r="E17" s="2"/>
      <c r="F17" s="25"/>
      <c r="H17" s="9" t="s">
        <v>22</v>
      </c>
      <c r="I17" s="3"/>
      <c r="J17" s="3"/>
      <c r="K17" s="10" t="s">
        <v>6</v>
      </c>
      <c r="L17" s="10"/>
      <c r="M17" s="15">
        <f>M15*15%</f>
        <v>204</v>
      </c>
      <c r="N17" s="11" t="s">
        <v>8</v>
      </c>
    </row>
    <row r="18" spans="1:6" ht="13.5" thickBot="1">
      <c r="A18" s="24" t="s">
        <v>38</v>
      </c>
      <c r="B18" s="2"/>
      <c r="C18" s="2"/>
      <c r="D18" s="2" t="s">
        <v>48</v>
      </c>
      <c r="E18" s="2"/>
      <c r="F18" s="25"/>
    </row>
    <row r="19" spans="1:14" ht="13.5" thickBot="1">
      <c r="A19" s="24" t="s">
        <v>26</v>
      </c>
      <c r="B19" s="2" t="s">
        <v>101</v>
      </c>
      <c r="C19" s="2">
        <v>10</v>
      </c>
      <c r="D19" s="2" t="s">
        <v>7</v>
      </c>
      <c r="E19" s="2">
        <v>160</v>
      </c>
      <c r="F19" s="25" t="s">
        <v>37</v>
      </c>
      <c r="H19" s="71" t="s">
        <v>30</v>
      </c>
      <c r="I19" s="77"/>
      <c r="J19" s="77"/>
      <c r="K19" s="77"/>
      <c r="L19" s="77"/>
      <c r="M19" s="77"/>
      <c r="N19" s="78"/>
    </row>
    <row r="20" spans="1:14" ht="13.5" thickTop="1">
      <c r="A20" s="24"/>
      <c r="B20" s="2" t="s">
        <v>102</v>
      </c>
      <c r="C20" s="2">
        <v>5</v>
      </c>
      <c r="D20" s="2" t="s">
        <v>7</v>
      </c>
      <c r="E20" s="2">
        <v>80</v>
      </c>
      <c r="F20" s="25" t="s">
        <v>37</v>
      </c>
      <c r="H20" s="4" t="s">
        <v>232</v>
      </c>
      <c r="I20" s="1" t="s">
        <v>10</v>
      </c>
      <c r="J20" s="1"/>
      <c r="K20" s="1">
        <f>J1/100</f>
        <v>0.16</v>
      </c>
      <c r="L20" s="1" t="s">
        <v>2</v>
      </c>
      <c r="M20" s="1">
        <f>K20*10</f>
        <v>1.6</v>
      </c>
      <c r="N20" s="8" t="s">
        <v>8</v>
      </c>
    </row>
    <row r="21" spans="1:14" ht="12.75">
      <c r="A21" s="4"/>
      <c r="B21" s="1"/>
      <c r="C21" s="1"/>
      <c r="D21" s="2"/>
      <c r="E21" s="2"/>
      <c r="F21" s="26"/>
      <c r="H21" s="4" t="s">
        <v>233</v>
      </c>
      <c r="I21" s="1" t="s">
        <v>11</v>
      </c>
      <c r="J21" s="1" t="s">
        <v>247</v>
      </c>
      <c r="K21" s="12">
        <f>J1</f>
        <v>16</v>
      </c>
      <c r="L21" s="1" t="s">
        <v>2</v>
      </c>
      <c r="M21" s="1">
        <f>K21/10</f>
        <v>1.6</v>
      </c>
      <c r="N21" s="8" t="s">
        <v>8</v>
      </c>
    </row>
    <row r="22" spans="1:14" ht="12.75" customHeight="1">
      <c r="A22" s="4" t="s">
        <v>202</v>
      </c>
      <c r="B22" s="1"/>
      <c r="C22" s="1"/>
      <c r="D22" s="2"/>
      <c r="E22" s="2"/>
      <c r="F22" s="8"/>
      <c r="H22" s="4" t="s">
        <v>234</v>
      </c>
      <c r="I22" s="1" t="s">
        <v>246</v>
      </c>
      <c r="J22" s="56" t="s">
        <v>85</v>
      </c>
      <c r="K22" s="12">
        <v>0.16</v>
      </c>
      <c r="L22" s="1" t="s">
        <v>2</v>
      </c>
      <c r="M22" s="1">
        <v>0.4</v>
      </c>
      <c r="N22" s="8" t="s">
        <v>8</v>
      </c>
    </row>
    <row r="23" spans="1:14" ht="13.5" thickBot="1">
      <c r="A23" s="9"/>
      <c r="B23" s="3"/>
      <c r="C23" s="3"/>
      <c r="D23" s="10"/>
      <c r="E23" s="10"/>
      <c r="F23" s="11"/>
      <c r="H23" s="4" t="s">
        <v>235</v>
      </c>
      <c r="I23" s="1" t="s">
        <v>12</v>
      </c>
      <c r="J23" s="1" t="s">
        <v>13</v>
      </c>
      <c r="K23" s="1">
        <f>J1*5</f>
        <v>80</v>
      </c>
      <c r="L23" s="1" t="s">
        <v>2</v>
      </c>
      <c r="M23" s="1">
        <f>K23/25</f>
        <v>3.2</v>
      </c>
      <c r="N23" s="8" t="s">
        <v>8</v>
      </c>
    </row>
    <row r="24" spans="8:14" ht="12.75">
      <c r="H24" s="4" t="s">
        <v>236</v>
      </c>
      <c r="I24" s="1" t="s">
        <v>31</v>
      </c>
      <c r="J24" s="1" t="s">
        <v>32</v>
      </c>
      <c r="K24" s="1" t="s">
        <v>156</v>
      </c>
      <c r="L24" s="1"/>
      <c r="M24" s="1"/>
      <c r="N24" s="8"/>
    </row>
    <row r="25" spans="8:14" ht="13.5" thickBot="1">
      <c r="H25" s="9" t="s">
        <v>237</v>
      </c>
      <c r="I25" s="3" t="s">
        <v>33</v>
      </c>
      <c r="J25" s="3" t="s">
        <v>34</v>
      </c>
      <c r="K25" s="3" t="s">
        <v>157</v>
      </c>
      <c r="L25" s="3"/>
      <c r="M25" s="3"/>
      <c r="N25" s="11"/>
    </row>
    <row r="26" spans="8:13" ht="13.5" thickBot="1">
      <c r="H26" s="3" t="s">
        <v>262</v>
      </c>
      <c r="I26" s="68" t="s">
        <v>263</v>
      </c>
      <c r="J26" s="68" t="s">
        <v>264</v>
      </c>
      <c r="K26" s="68" t="s">
        <v>272</v>
      </c>
      <c r="L26" s="69"/>
      <c r="M26" s="68" t="s">
        <v>280</v>
      </c>
    </row>
  </sheetData>
  <sheetProtection/>
  <mergeCells count="4">
    <mergeCell ref="A3:F3"/>
    <mergeCell ref="H3:K3"/>
    <mergeCell ref="H14:N14"/>
    <mergeCell ref="H19:N1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H26" sqref="H26:N26"/>
    </sheetView>
  </sheetViews>
  <sheetFormatPr defaultColWidth="9.140625" defaultRowHeight="12.75"/>
  <cols>
    <col min="1" max="1" width="17.00390625" style="5" customWidth="1"/>
    <col min="2" max="7" width="9.140625" style="5" customWidth="1"/>
    <col min="8" max="8" width="12.421875" style="5" customWidth="1"/>
    <col min="9" max="9" width="9.140625" style="5" customWidth="1"/>
    <col min="10" max="10" width="10.00390625" style="5" customWidth="1"/>
    <col min="11" max="16384" width="9.140625" style="5" customWidth="1"/>
  </cols>
  <sheetData>
    <row r="1" spans="9:13" ht="18">
      <c r="I1" s="34" t="s">
        <v>0</v>
      </c>
      <c r="J1" s="35">
        <v>15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4" t="s">
        <v>223</v>
      </c>
      <c r="B4" s="12">
        <v>5</v>
      </c>
      <c r="C4" s="12" t="s">
        <v>4</v>
      </c>
      <c r="D4" s="2" t="s">
        <v>6</v>
      </c>
      <c r="E4" s="59">
        <f>J1*B4</f>
        <v>75</v>
      </c>
      <c r="F4" s="37" t="s">
        <v>2</v>
      </c>
      <c r="H4" s="38" t="s">
        <v>190</v>
      </c>
      <c r="I4" s="32"/>
      <c r="J4" s="30" t="s">
        <v>6</v>
      </c>
      <c r="K4" s="39">
        <v>2</v>
      </c>
      <c r="L4" s="32"/>
      <c r="M4" s="32"/>
      <c r="N4" s="33"/>
    </row>
    <row r="5" spans="1:14" ht="12.75">
      <c r="A5" s="4" t="s">
        <v>224</v>
      </c>
      <c r="B5" s="12">
        <v>0.01</v>
      </c>
      <c r="C5" s="12" t="s">
        <v>4</v>
      </c>
      <c r="D5" s="2" t="s">
        <v>6</v>
      </c>
      <c r="E5" s="59">
        <v>0.1</v>
      </c>
      <c r="F5" s="37" t="s">
        <v>2</v>
      </c>
      <c r="H5" s="4" t="s">
        <v>16</v>
      </c>
      <c r="I5" s="1"/>
      <c r="J5" s="2" t="s">
        <v>6</v>
      </c>
      <c r="K5" s="49">
        <v>5</v>
      </c>
      <c r="L5" s="1"/>
      <c r="M5" s="1"/>
      <c r="N5" s="8"/>
    </row>
    <row r="6" spans="1:14" ht="12.75">
      <c r="A6" s="4" t="s">
        <v>239</v>
      </c>
      <c r="B6" s="1">
        <v>1</v>
      </c>
      <c r="C6" s="1" t="s">
        <v>4</v>
      </c>
      <c r="D6" s="2" t="s">
        <v>6</v>
      </c>
      <c r="E6" s="59">
        <f>J1</f>
        <v>15</v>
      </c>
      <c r="F6" s="37" t="s">
        <v>2</v>
      </c>
      <c r="H6" s="4" t="s">
        <v>17</v>
      </c>
      <c r="I6" s="1" t="s">
        <v>9</v>
      </c>
      <c r="J6" s="2" t="s">
        <v>6</v>
      </c>
      <c r="K6" s="55" t="s">
        <v>112</v>
      </c>
      <c r="L6" s="1" t="s">
        <v>24</v>
      </c>
      <c r="M6" s="49">
        <v>17</v>
      </c>
      <c r="N6" s="8" t="s">
        <v>80</v>
      </c>
    </row>
    <row r="7" spans="1:14" ht="12.75">
      <c r="A7" s="4" t="s">
        <v>225</v>
      </c>
      <c r="B7" s="1">
        <v>0.5</v>
      </c>
      <c r="C7" s="1" t="s">
        <v>4</v>
      </c>
      <c r="D7" s="2" t="s">
        <v>6</v>
      </c>
      <c r="E7" s="59">
        <f>J1*B7</f>
        <v>7.5</v>
      </c>
      <c r="F7" s="37" t="s">
        <v>2</v>
      </c>
      <c r="H7" s="4" t="s">
        <v>18</v>
      </c>
      <c r="I7" s="1"/>
      <c r="J7" s="2" t="s">
        <v>6</v>
      </c>
      <c r="K7" s="49">
        <v>20</v>
      </c>
      <c r="L7" s="1" t="s">
        <v>86</v>
      </c>
      <c r="M7" s="1"/>
      <c r="N7" s="8"/>
    </row>
    <row r="8" spans="1:14" ht="12.75">
      <c r="A8" s="4" t="s">
        <v>226</v>
      </c>
      <c r="B8" s="1">
        <v>1</v>
      </c>
      <c r="C8" s="1" t="s">
        <v>5</v>
      </c>
      <c r="D8" s="2" t="s">
        <v>6</v>
      </c>
      <c r="E8" s="59">
        <f>J1*1</f>
        <v>15</v>
      </c>
      <c r="F8" s="37" t="s">
        <v>3</v>
      </c>
      <c r="H8" s="4" t="s">
        <v>191</v>
      </c>
      <c r="I8" s="1"/>
      <c r="J8" s="2" t="s">
        <v>6</v>
      </c>
      <c r="K8" s="53" t="s">
        <v>240</v>
      </c>
      <c r="L8" s="45"/>
      <c r="M8" s="45"/>
      <c r="N8" s="8"/>
    </row>
    <row r="9" spans="1:14" ht="12.75">
      <c r="A9" s="4" t="s">
        <v>227</v>
      </c>
      <c r="B9" s="1">
        <v>1</v>
      </c>
      <c r="C9" s="1" t="s">
        <v>5</v>
      </c>
      <c r="D9" s="2" t="s">
        <v>6</v>
      </c>
      <c r="E9" s="59">
        <v>15</v>
      </c>
      <c r="F9" s="37" t="s">
        <v>3</v>
      </c>
      <c r="H9" s="4" t="s">
        <v>182</v>
      </c>
      <c r="I9" s="1" t="s">
        <v>192</v>
      </c>
      <c r="J9" s="2" t="s">
        <v>6</v>
      </c>
      <c r="K9" s="49" t="s">
        <v>206</v>
      </c>
      <c r="L9" s="1" t="s">
        <v>194</v>
      </c>
      <c r="M9" s="1"/>
      <c r="N9" s="8"/>
    </row>
    <row r="10" spans="1:14" ht="12.75">
      <c r="A10" s="58" t="s">
        <v>248</v>
      </c>
      <c r="B10" s="1" t="s">
        <v>250</v>
      </c>
      <c r="C10" s="1" t="s">
        <v>249</v>
      </c>
      <c r="D10" s="1"/>
      <c r="E10" s="59"/>
      <c r="F10" s="37"/>
      <c r="H10" s="4"/>
      <c r="I10" s="1"/>
      <c r="J10" s="1"/>
      <c r="K10" s="49"/>
      <c r="L10" s="1"/>
      <c r="M10" s="1"/>
      <c r="N10" s="8"/>
    </row>
    <row r="11" spans="1:14" ht="13.5" thickBot="1">
      <c r="A11" s="4" t="s">
        <v>228</v>
      </c>
      <c r="B11" s="1">
        <v>0.04</v>
      </c>
      <c r="C11" s="1" t="s">
        <v>4</v>
      </c>
      <c r="D11" s="2" t="s">
        <v>6</v>
      </c>
      <c r="E11" s="59">
        <f>J1*B11</f>
        <v>0.6</v>
      </c>
      <c r="F11" s="37" t="s">
        <v>2</v>
      </c>
      <c r="H11" s="9" t="s">
        <v>221</v>
      </c>
      <c r="I11" s="3"/>
      <c r="J11" s="10" t="s">
        <v>6</v>
      </c>
      <c r="K11" s="54">
        <v>1800</v>
      </c>
      <c r="L11" s="3"/>
      <c r="M11" s="3"/>
      <c r="N11" s="11" t="s">
        <v>8</v>
      </c>
    </row>
    <row r="12" spans="1:6" ht="12.75">
      <c r="A12" s="4" t="s">
        <v>229</v>
      </c>
      <c r="B12" s="1">
        <v>2</v>
      </c>
      <c r="C12" s="1" t="s">
        <v>4</v>
      </c>
      <c r="D12" s="2" t="s">
        <v>6</v>
      </c>
      <c r="E12" s="59">
        <f>J1*B12</f>
        <v>30</v>
      </c>
      <c r="F12" s="37" t="s">
        <v>2</v>
      </c>
    </row>
    <row r="13" spans="1:6" ht="12.75">
      <c r="A13" s="4" t="s">
        <v>230</v>
      </c>
      <c r="B13" s="1">
        <v>2</v>
      </c>
      <c r="C13" s="1" t="s">
        <v>4</v>
      </c>
      <c r="D13" s="2" t="s">
        <v>6</v>
      </c>
      <c r="E13" s="59">
        <f>B13*J1</f>
        <v>30</v>
      </c>
      <c r="F13" s="37" t="s">
        <v>2</v>
      </c>
    </row>
    <row r="14" spans="1:14" ht="13.5" thickBot="1">
      <c r="A14" s="9" t="s">
        <v>231</v>
      </c>
      <c r="B14" s="3">
        <v>0.1</v>
      </c>
      <c r="C14" s="3" t="s">
        <v>4</v>
      </c>
      <c r="D14" s="2" t="s">
        <v>6</v>
      </c>
      <c r="E14" s="60">
        <f>J1*0.1</f>
        <v>1.5</v>
      </c>
      <c r="F14" s="42" t="s">
        <v>2</v>
      </c>
      <c r="H14" s="74" t="s">
        <v>19</v>
      </c>
      <c r="I14" s="75"/>
      <c r="J14" s="75"/>
      <c r="K14" s="75"/>
      <c r="L14" s="75"/>
      <c r="M14" s="75"/>
      <c r="N14" s="76"/>
    </row>
    <row r="15" spans="8:14" ht="13.5" thickBot="1">
      <c r="H15" s="4" t="s">
        <v>19</v>
      </c>
      <c r="I15" s="1">
        <v>85</v>
      </c>
      <c r="J15" s="1" t="s">
        <v>7</v>
      </c>
      <c r="K15" s="2" t="s">
        <v>6</v>
      </c>
      <c r="L15" s="2"/>
      <c r="M15" s="13">
        <f>I15*J1</f>
        <v>1275</v>
      </c>
      <c r="N15" s="8" t="s">
        <v>8</v>
      </c>
    </row>
    <row r="16" spans="1:14" ht="13.5" thickBot="1">
      <c r="A16" s="16" t="s">
        <v>21</v>
      </c>
      <c r="B16" s="22"/>
      <c r="C16" s="22"/>
      <c r="D16" s="22"/>
      <c r="E16" s="22"/>
      <c r="F16" s="23"/>
      <c r="H16" s="4" t="s">
        <v>20</v>
      </c>
      <c r="I16" s="1"/>
      <c r="J16" s="1"/>
      <c r="K16" s="2" t="s">
        <v>6</v>
      </c>
      <c r="L16" s="2"/>
      <c r="M16" s="14">
        <f>M15*5%</f>
        <v>63.75</v>
      </c>
      <c r="N16" s="8" t="s">
        <v>8</v>
      </c>
    </row>
    <row r="17" spans="1:14" ht="14.25" thickBot="1" thickTop="1">
      <c r="A17" s="24"/>
      <c r="B17" s="2"/>
      <c r="C17" s="2"/>
      <c r="D17" s="2"/>
      <c r="E17" s="2"/>
      <c r="F17" s="25"/>
      <c r="H17" s="9" t="s">
        <v>22</v>
      </c>
      <c r="I17" s="3"/>
      <c r="J17" s="3"/>
      <c r="K17" s="10" t="s">
        <v>6</v>
      </c>
      <c r="L17" s="10"/>
      <c r="M17" s="15">
        <f>M15*15%</f>
        <v>191.25</v>
      </c>
      <c r="N17" s="11" t="s">
        <v>8</v>
      </c>
    </row>
    <row r="18" spans="1:6" ht="13.5" thickBot="1">
      <c r="A18" s="24" t="s">
        <v>38</v>
      </c>
      <c r="B18" s="2"/>
      <c r="C18" s="2"/>
      <c r="D18" s="2" t="s">
        <v>47</v>
      </c>
      <c r="E18" s="2"/>
      <c r="F18" s="25"/>
    </row>
    <row r="19" spans="1:14" ht="13.5" thickBot="1">
      <c r="A19" s="24" t="s">
        <v>26</v>
      </c>
      <c r="B19" s="2" t="s">
        <v>101</v>
      </c>
      <c r="C19" s="2">
        <v>10</v>
      </c>
      <c r="D19" s="2" t="s">
        <v>7</v>
      </c>
      <c r="E19" s="2">
        <v>150</v>
      </c>
      <c r="F19" s="25" t="s">
        <v>37</v>
      </c>
      <c r="H19" s="71" t="s">
        <v>30</v>
      </c>
      <c r="I19" s="77"/>
      <c r="J19" s="77"/>
      <c r="K19" s="77"/>
      <c r="L19" s="77"/>
      <c r="M19" s="77"/>
      <c r="N19" s="78"/>
    </row>
    <row r="20" spans="1:14" ht="13.5" thickTop="1">
      <c r="A20" s="24"/>
      <c r="B20" s="2" t="s">
        <v>97</v>
      </c>
      <c r="C20" s="2">
        <v>5</v>
      </c>
      <c r="D20" s="2" t="s">
        <v>7</v>
      </c>
      <c r="E20" s="2">
        <v>75</v>
      </c>
      <c r="F20" s="25" t="s">
        <v>37</v>
      </c>
      <c r="H20" s="4" t="s">
        <v>232</v>
      </c>
      <c r="I20" s="1" t="s">
        <v>10</v>
      </c>
      <c r="J20" s="1"/>
      <c r="K20" s="1">
        <f>J1/100</f>
        <v>0.15</v>
      </c>
      <c r="L20" s="1" t="s">
        <v>2</v>
      </c>
      <c r="M20" s="1">
        <f>K20*10</f>
        <v>1.5</v>
      </c>
      <c r="N20" s="8" t="s">
        <v>8</v>
      </c>
    </row>
    <row r="21" spans="1:14" ht="12.75">
      <c r="A21" s="4"/>
      <c r="B21" s="1"/>
      <c r="C21" s="1"/>
      <c r="D21" s="2"/>
      <c r="E21" s="2"/>
      <c r="F21" s="26"/>
      <c r="H21" s="4" t="s">
        <v>233</v>
      </c>
      <c r="I21" s="1" t="s">
        <v>11</v>
      </c>
      <c r="J21" s="1" t="s">
        <v>247</v>
      </c>
      <c r="K21" s="12">
        <f>J1</f>
        <v>15</v>
      </c>
      <c r="L21" s="1" t="s">
        <v>2</v>
      </c>
      <c r="M21" s="1">
        <f>K21/10</f>
        <v>1.5</v>
      </c>
      <c r="N21" s="8" t="s">
        <v>8</v>
      </c>
    </row>
    <row r="22" spans="1:14" ht="12.75" customHeight="1">
      <c r="A22" s="4" t="s">
        <v>202</v>
      </c>
      <c r="B22" s="1"/>
      <c r="C22" s="1"/>
      <c r="D22" s="2"/>
      <c r="E22" s="2"/>
      <c r="F22" s="8"/>
      <c r="H22" s="4" t="s">
        <v>234</v>
      </c>
      <c r="I22" s="1" t="s">
        <v>246</v>
      </c>
      <c r="J22" s="56" t="s">
        <v>85</v>
      </c>
      <c r="K22" s="12">
        <v>0.15</v>
      </c>
      <c r="L22" s="1" t="s">
        <v>2</v>
      </c>
      <c r="M22" s="1">
        <v>0.375</v>
      </c>
      <c r="N22" s="8" t="s">
        <v>8</v>
      </c>
    </row>
    <row r="23" spans="1:14" ht="13.5" thickBot="1">
      <c r="A23" s="9"/>
      <c r="B23" s="3"/>
      <c r="C23" s="3"/>
      <c r="D23" s="10"/>
      <c r="E23" s="10"/>
      <c r="F23" s="11"/>
      <c r="H23" s="4" t="s">
        <v>235</v>
      </c>
      <c r="I23" s="1" t="s">
        <v>12</v>
      </c>
      <c r="J23" s="1" t="s">
        <v>13</v>
      </c>
      <c r="K23" s="1">
        <f>J1*5</f>
        <v>75</v>
      </c>
      <c r="L23" s="1" t="s">
        <v>2</v>
      </c>
      <c r="M23" s="1">
        <f>K23/25</f>
        <v>3</v>
      </c>
      <c r="N23" s="8" t="s">
        <v>8</v>
      </c>
    </row>
    <row r="24" spans="8:14" ht="12.75">
      <c r="H24" s="4" t="s">
        <v>236</v>
      </c>
      <c r="I24" s="1" t="s">
        <v>31</v>
      </c>
      <c r="J24" s="1" t="s">
        <v>32</v>
      </c>
      <c r="K24" s="1" t="s">
        <v>154</v>
      </c>
      <c r="L24" s="1"/>
      <c r="M24" s="1"/>
      <c r="N24" s="8"/>
    </row>
    <row r="25" spans="8:14" ht="13.5" thickBot="1">
      <c r="H25" s="9" t="s">
        <v>237</v>
      </c>
      <c r="I25" s="3" t="s">
        <v>33</v>
      </c>
      <c r="J25" s="3" t="s">
        <v>34</v>
      </c>
      <c r="K25" s="3" t="s">
        <v>155</v>
      </c>
      <c r="L25" s="3"/>
      <c r="M25" s="3"/>
      <c r="N25" s="11"/>
    </row>
    <row r="26" spans="8:13" ht="13.5" thickBot="1">
      <c r="H26" s="3" t="s">
        <v>262</v>
      </c>
      <c r="I26" s="68" t="s">
        <v>263</v>
      </c>
      <c r="J26" s="68" t="s">
        <v>264</v>
      </c>
      <c r="K26" s="68" t="s">
        <v>272</v>
      </c>
      <c r="L26" s="69"/>
      <c r="M26" s="68" t="s">
        <v>279</v>
      </c>
    </row>
  </sheetData>
  <sheetProtection/>
  <mergeCells count="4">
    <mergeCell ref="A3:F3"/>
    <mergeCell ref="H3:K3"/>
    <mergeCell ref="H14:N14"/>
    <mergeCell ref="H19:N1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H26" sqref="H26:N26"/>
    </sheetView>
  </sheetViews>
  <sheetFormatPr defaultColWidth="9.140625" defaultRowHeight="12.75"/>
  <cols>
    <col min="1" max="1" width="17.421875" style="5" customWidth="1"/>
    <col min="2" max="7" width="9.140625" style="5" customWidth="1"/>
    <col min="8" max="8" width="12.421875" style="5" customWidth="1"/>
    <col min="9" max="9" width="9.57421875" style="5" customWidth="1"/>
    <col min="10" max="10" width="10.140625" style="5" customWidth="1"/>
    <col min="11" max="16384" width="9.140625" style="5" customWidth="1"/>
  </cols>
  <sheetData>
    <row r="1" spans="9:13" ht="18">
      <c r="I1" s="34" t="s">
        <v>0</v>
      </c>
      <c r="J1" s="35">
        <v>14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4" t="s">
        <v>223</v>
      </c>
      <c r="B4" s="12">
        <v>5</v>
      </c>
      <c r="C4" s="12" t="s">
        <v>4</v>
      </c>
      <c r="D4" s="2" t="s">
        <v>6</v>
      </c>
      <c r="E4" s="59">
        <f>J1*B4</f>
        <v>70</v>
      </c>
      <c r="F4" s="37" t="s">
        <v>2</v>
      </c>
      <c r="H4" s="38" t="s">
        <v>190</v>
      </c>
      <c r="I4" s="32"/>
      <c r="J4" s="30" t="s">
        <v>6</v>
      </c>
      <c r="K4" s="39">
        <v>2</v>
      </c>
      <c r="L4" s="32"/>
      <c r="M4" s="32"/>
      <c r="N4" s="33"/>
    </row>
    <row r="5" spans="1:14" ht="12.75">
      <c r="A5" s="4" t="s">
        <v>224</v>
      </c>
      <c r="B5" s="12">
        <v>0.01</v>
      </c>
      <c r="C5" s="12" t="s">
        <v>4</v>
      </c>
      <c r="D5" s="2" t="s">
        <v>6</v>
      </c>
      <c r="E5" s="59">
        <v>0.1</v>
      </c>
      <c r="F5" s="37" t="s">
        <v>2</v>
      </c>
      <c r="H5" s="4" t="s">
        <v>16</v>
      </c>
      <c r="I5" s="1"/>
      <c r="J5" s="2" t="s">
        <v>6</v>
      </c>
      <c r="K5" s="49" t="s">
        <v>110</v>
      </c>
      <c r="L5" s="1"/>
      <c r="M5" s="1"/>
      <c r="N5" s="8"/>
    </row>
    <row r="6" spans="1:14" ht="12.75">
      <c r="A6" s="4" t="s">
        <v>239</v>
      </c>
      <c r="B6" s="1">
        <v>1</v>
      </c>
      <c r="C6" s="1" t="s">
        <v>4</v>
      </c>
      <c r="D6" s="2" t="s">
        <v>6</v>
      </c>
      <c r="E6" s="59">
        <f>J1</f>
        <v>14</v>
      </c>
      <c r="F6" s="37" t="s">
        <v>2</v>
      </c>
      <c r="H6" s="4" t="s">
        <v>17</v>
      </c>
      <c r="I6" s="1" t="s">
        <v>9</v>
      </c>
      <c r="J6" s="2" t="s">
        <v>6</v>
      </c>
      <c r="K6" s="55" t="s">
        <v>111</v>
      </c>
      <c r="L6" s="1" t="s">
        <v>24</v>
      </c>
      <c r="M6" s="49">
        <v>16</v>
      </c>
      <c r="N6" s="8" t="s">
        <v>80</v>
      </c>
    </row>
    <row r="7" spans="1:14" ht="12.75">
      <c r="A7" s="4" t="s">
        <v>225</v>
      </c>
      <c r="B7" s="1">
        <v>0.5</v>
      </c>
      <c r="C7" s="1" t="s">
        <v>4</v>
      </c>
      <c r="D7" s="2" t="s">
        <v>6</v>
      </c>
      <c r="E7" s="59">
        <f>J1*B7</f>
        <v>7</v>
      </c>
      <c r="F7" s="37" t="s">
        <v>2</v>
      </c>
      <c r="H7" s="4" t="s">
        <v>18</v>
      </c>
      <c r="I7" s="1"/>
      <c r="J7" s="2" t="s">
        <v>6</v>
      </c>
      <c r="K7" s="49">
        <v>25</v>
      </c>
      <c r="L7" s="1" t="s">
        <v>86</v>
      </c>
      <c r="M7" s="1"/>
      <c r="N7" s="8"/>
    </row>
    <row r="8" spans="1:14" ht="12.75">
      <c r="A8" s="4" t="s">
        <v>226</v>
      </c>
      <c r="B8" s="1">
        <v>1</v>
      </c>
      <c r="C8" s="1" t="s">
        <v>5</v>
      </c>
      <c r="D8" s="2" t="s">
        <v>6</v>
      </c>
      <c r="E8" s="59">
        <f>J1*1</f>
        <v>14</v>
      </c>
      <c r="F8" s="37" t="s">
        <v>3</v>
      </c>
      <c r="H8" s="4" t="s">
        <v>191</v>
      </c>
      <c r="I8" s="1"/>
      <c r="J8" s="2" t="s">
        <v>6</v>
      </c>
      <c r="K8" s="53" t="s">
        <v>240</v>
      </c>
      <c r="L8" s="45"/>
      <c r="M8" s="45"/>
      <c r="N8" s="8"/>
    </row>
    <row r="9" spans="1:14" ht="12.75">
      <c r="A9" s="4" t="s">
        <v>227</v>
      </c>
      <c r="B9" s="1">
        <v>1</v>
      </c>
      <c r="C9" s="1" t="s">
        <v>5</v>
      </c>
      <c r="D9" s="2" t="s">
        <v>6</v>
      </c>
      <c r="E9" s="59">
        <v>14</v>
      </c>
      <c r="F9" s="37" t="s">
        <v>3</v>
      </c>
      <c r="H9" s="4" t="s">
        <v>182</v>
      </c>
      <c r="I9" s="1" t="s">
        <v>192</v>
      </c>
      <c r="J9" s="2" t="s">
        <v>6</v>
      </c>
      <c r="K9" s="49" t="s">
        <v>205</v>
      </c>
      <c r="L9" s="1" t="s">
        <v>194</v>
      </c>
      <c r="M9" s="1"/>
      <c r="N9" s="8"/>
    </row>
    <row r="10" spans="1:14" ht="12.75">
      <c r="A10" s="58" t="s">
        <v>248</v>
      </c>
      <c r="B10" s="1" t="s">
        <v>250</v>
      </c>
      <c r="C10" s="1" t="s">
        <v>249</v>
      </c>
      <c r="D10" s="1"/>
      <c r="E10" s="59"/>
      <c r="F10" s="37"/>
      <c r="H10" s="4"/>
      <c r="I10" s="1"/>
      <c r="J10" s="1"/>
      <c r="K10" s="49"/>
      <c r="L10" s="1"/>
      <c r="M10" s="1"/>
      <c r="N10" s="8"/>
    </row>
    <row r="11" spans="1:14" ht="13.5" thickBot="1">
      <c r="A11" s="4" t="s">
        <v>228</v>
      </c>
      <c r="B11" s="1">
        <v>0.04</v>
      </c>
      <c r="C11" s="1" t="s">
        <v>4</v>
      </c>
      <c r="D11" s="2" t="s">
        <v>6</v>
      </c>
      <c r="E11" s="59">
        <f>J1*B11</f>
        <v>0.56</v>
      </c>
      <c r="F11" s="37" t="s">
        <v>2</v>
      </c>
      <c r="H11" s="9" t="s">
        <v>221</v>
      </c>
      <c r="I11" s="3"/>
      <c r="J11" s="10" t="s">
        <v>6</v>
      </c>
      <c r="K11" s="54">
        <v>1600</v>
      </c>
      <c r="L11" s="3"/>
      <c r="M11" s="3"/>
      <c r="N11" s="11" t="s">
        <v>8</v>
      </c>
    </row>
    <row r="12" spans="1:6" ht="12.75">
      <c r="A12" s="4" t="s">
        <v>229</v>
      </c>
      <c r="B12" s="1">
        <v>2</v>
      </c>
      <c r="C12" s="1" t="s">
        <v>4</v>
      </c>
      <c r="D12" s="2" t="s">
        <v>6</v>
      </c>
      <c r="E12" s="59">
        <f>J1*B12</f>
        <v>28</v>
      </c>
      <c r="F12" s="37" t="s">
        <v>2</v>
      </c>
    </row>
    <row r="13" spans="1:6" ht="12.75">
      <c r="A13" s="4" t="s">
        <v>230</v>
      </c>
      <c r="B13" s="1">
        <v>2</v>
      </c>
      <c r="C13" s="1" t="s">
        <v>4</v>
      </c>
      <c r="D13" s="2" t="s">
        <v>6</v>
      </c>
      <c r="E13" s="59">
        <f>B13*J1</f>
        <v>28</v>
      </c>
      <c r="F13" s="37" t="s">
        <v>2</v>
      </c>
    </row>
    <row r="14" spans="1:14" ht="13.5" thickBot="1">
      <c r="A14" s="9" t="s">
        <v>231</v>
      </c>
      <c r="B14" s="3">
        <v>0.1</v>
      </c>
      <c r="C14" s="3" t="s">
        <v>4</v>
      </c>
      <c r="D14" s="2" t="s">
        <v>6</v>
      </c>
      <c r="E14" s="60">
        <f>J1*0.1</f>
        <v>1.4000000000000001</v>
      </c>
      <c r="F14" s="42" t="s">
        <v>2</v>
      </c>
      <c r="H14" s="74" t="s">
        <v>19</v>
      </c>
      <c r="I14" s="75"/>
      <c r="J14" s="75"/>
      <c r="K14" s="75"/>
      <c r="L14" s="75"/>
      <c r="M14" s="75"/>
      <c r="N14" s="76"/>
    </row>
    <row r="15" spans="8:14" ht="13.5" thickBot="1">
      <c r="H15" s="4" t="s">
        <v>19</v>
      </c>
      <c r="I15" s="1">
        <v>85</v>
      </c>
      <c r="J15" s="1" t="s">
        <v>7</v>
      </c>
      <c r="K15" s="2" t="s">
        <v>6</v>
      </c>
      <c r="L15" s="2"/>
      <c r="M15" s="13">
        <f>I15*J1</f>
        <v>1190</v>
      </c>
      <c r="N15" s="8" t="s">
        <v>8</v>
      </c>
    </row>
    <row r="16" spans="1:14" ht="13.5" thickBot="1">
      <c r="A16" s="16" t="s">
        <v>21</v>
      </c>
      <c r="B16" s="22"/>
      <c r="C16" s="22"/>
      <c r="D16" s="22"/>
      <c r="E16" s="22"/>
      <c r="F16" s="23"/>
      <c r="H16" s="4" t="s">
        <v>20</v>
      </c>
      <c r="I16" s="1"/>
      <c r="J16" s="1"/>
      <c r="K16" s="2" t="s">
        <v>6</v>
      </c>
      <c r="L16" s="2"/>
      <c r="M16" s="14">
        <f>M15*5%</f>
        <v>59.5</v>
      </c>
      <c r="N16" s="8" t="s">
        <v>8</v>
      </c>
    </row>
    <row r="17" spans="1:14" ht="14.25" thickBot="1" thickTop="1">
      <c r="A17" s="24"/>
      <c r="B17" s="2"/>
      <c r="C17" s="2"/>
      <c r="D17" s="2"/>
      <c r="E17" s="2"/>
      <c r="F17" s="25"/>
      <c r="H17" s="9" t="s">
        <v>22</v>
      </c>
      <c r="I17" s="3"/>
      <c r="J17" s="3"/>
      <c r="K17" s="10" t="s">
        <v>6</v>
      </c>
      <c r="L17" s="10"/>
      <c r="M17" s="15">
        <f>M15*15%</f>
        <v>178.5</v>
      </c>
      <c r="N17" s="11" t="s">
        <v>8</v>
      </c>
    </row>
    <row r="18" spans="1:6" ht="13.5" thickBot="1">
      <c r="A18" s="24" t="s">
        <v>38</v>
      </c>
      <c r="B18" s="2"/>
      <c r="C18" s="2"/>
      <c r="D18" s="2" t="s">
        <v>46</v>
      </c>
      <c r="E18" s="2"/>
      <c r="F18" s="25"/>
    </row>
    <row r="19" spans="1:14" ht="13.5" thickBot="1">
      <c r="A19" s="24" t="s">
        <v>26</v>
      </c>
      <c r="B19" s="2" t="s">
        <v>101</v>
      </c>
      <c r="C19" s="2">
        <v>10</v>
      </c>
      <c r="D19" s="2" t="s">
        <v>7</v>
      </c>
      <c r="E19" s="2">
        <v>140</v>
      </c>
      <c r="F19" s="25" t="s">
        <v>37</v>
      </c>
      <c r="H19" s="71" t="s">
        <v>30</v>
      </c>
      <c r="I19" s="77"/>
      <c r="J19" s="77"/>
      <c r="K19" s="77"/>
      <c r="L19" s="77"/>
      <c r="M19" s="77"/>
      <c r="N19" s="78"/>
    </row>
    <row r="20" spans="1:14" ht="13.5" thickTop="1">
      <c r="A20" s="24"/>
      <c r="B20" s="2" t="s">
        <v>97</v>
      </c>
      <c r="C20" s="2">
        <v>5</v>
      </c>
      <c r="D20" s="2" t="s">
        <v>7</v>
      </c>
      <c r="E20" s="2">
        <v>70</v>
      </c>
      <c r="F20" s="25" t="s">
        <v>37</v>
      </c>
      <c r="H20" s="4" t="s">
        <v>232</v>
      </c>
      <c r="I20" s="1" t="s">
        <v>10</v>
      </c>
      <c r="J20" s="1"/>
      <c r="K20" s="1">
        <f>J1/100</f>
        <v>0.14</v>
      </c>
      <c r="L20" s="1" t="s">
        <v>2</v>
      </c>
      <c r="M20" s="1">
        <f>K20*10</f>
        <v>1.4000000000000001</v>
      </c>
      <c r="N20" s="8" t="s">
        <v>8</v>
      </c>
    </row>
    <row r="21" spans="1:14" ht="12.75">
      <c r="A21" s="4"/>
      <c r="B21" s="1"/>
      <c r="C21" s="1"/>
      <c r="D21" s="2"/>
      <c r="E21" s="2"/>
      <c r="F21" s="26"/>
      <c r="H21" s="4" t="s">
        <v>233</v>
      </c>
      <c r="I21" s="1" t="s">
        <v>11</v>
      </c>
      <c r="J21" s="1" t="s">
        <v>247</v>
      </c>
      <c r="K21" s="12">
        <f>J1</f>
        <v>14</v>
      </c>
      <c r="L21" s="1" t="s">
        <v>2</v>
      </c>
      <c r="M21" s="1">
        <f>K21/10</f>
        <v>1.4</v>
      </c>
      <c r="N21" s="8" t="s">
        <v>8</v>
      </c>
    </row>
    <row r="22" spans="1:14" ht="12.75" customHeight="1">
      <c r="A22" s="4" t="s">
        <v>202</v>
      </c>
      <c r="B22" s="1"/>
      <c r="C22" s="1"/>
      <c r="D22" s="2"/>
      <c r="E22" s="2"/>
      <c r="F22" s="8"/>
      <c r="H22" s="4" t="s">
        <v>234</v>
      </c>
      <c r="I22" s="1" t="s">
        <v>246</v>
      </c>
      <c r="J22" s="56" t="s">
        <v>85</v>
      </c>
      <c r="K22" s="12">
        <v>0.14</v>
      </c>
      <c r="L22" s="1" t="s">
        <v>2</v>
      </c>
      <c r="M22" s="1">
        <v>0.35</v>
      </c>
      <c r="N22" s="8" t="s">
        <v>8</v>
      </c>
    </row>
    <row r="23" spans="1:14" ht="13.5" thickBot="1">
      <c r="A23" s="9"/>
      <c r="B23" s="3"/>
      <c r="C23" s="3"/>
      <c r="D23" s="10"/>
      <c r="E23" s="10"/>
      <c r="F23" s="11"/>
      <c r="H23" s="4" t="s">
        <v>235</v>
      </c>
      <c r="I23" s="1" t="s">
        <v>12</v>
      </c>
      <c r="J23" s="1" t="s">
        <v>13</v>
      </c>
      <c r="K23" s="1">
        <f>J1*5</f>
        <v>70</v>
      </c>
      <c r="L23" s="1" t="s">
        <v>2</v>
      </c>
      <c r="M23" s="1">
        <f>K23/25</f>
        <v>2.8</v>
      </c>
      <c r="N23" s="8" t="s">
        <v>8</v>
      </c>
    </row>
    <row r="24" spans="8:14" ht="12.75">
      <c r="H24" s="4" t="s">
        <v>236</v>
      </c>
      <c r="I24" s="1" t="s">
        <v>31</v>
      </c>
      <c r="J24" s="1" t="s">
        <v>32</v>
      </c>
      <c r="K24" s="1" t="s">
        <v>151</v>
      </c>
      <c r="L24" s="1"/>
      <c r="M24" s="1"/>
      <c r="N24" s="8"/>
    </row>
    <row r="25" spans="8:14" ht="13.5" thickBot="1">
      <c r="H25" s="9" t="s">
        <v>237</v>
      </c>
      <c r="I25" s="3" t="s">
        <v>33</v>
      </c>
      <c r="J25" s="3" t="s">
        <v>34</v>
      </c>
      <c r="K25" s="3" t="s">
        <v>153</v>
      </c>
      <c r="L25" s="3"/>
      <c r="M25" s="3"/>
      <c r="N25" s="11"/>
    </row>
    <row r="26" spans="8:13" ht="13.5" thickBot="1">
      <c r="H26" s="3" t="s">
        <v>262</v>
      </c>
      <c r="I26" s="68" t="s">
        <v>263</v>
      </c>
      <c r="J26" s="68" t="s">
        <v>264</v>
      </c>
      <c r="K26" s="68" t="s">
        <v>272</v>
      </c>
      <c r="L26" s="69"/>
      <c r="M26" s="68" t="s">
        <v>278</v>
      </c>
    </row>
  </sheetData>
  <sheetProtection/>
  <mergeCells count="4">
    <mergeCell ref="A3:F3"/>
    <mergeCell ref="H3:K3"/>
    <mergeCell ref="H14:N14"/>
    <mergeCell ref="H19:N1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B1">
      <selection activeCell="H26" sqref="H26:M26"/>
    </sheetView>
  </sheetViews>
  <sheetFormatPr defaultColWidth="9.140625" defaultRowHeight="12.75"/>
  <cols>
    <col min="1" max="1" width="18.28125" style="5" customWidth="1"/>
    <col min="2" max="7" width="9.140625" style="5" customWidth="1"/>
    <col min="8" max="8" width="12.28125" style="5" customWidth="1"/>
    <col min="9" max="9" width="9.140625" style="5" customWidth="1"/>
    <col min="10" max="10" width="9.8515625" style="5" customWidth="1"/>
    <col min="11" max="16384" width="9.140625" style="5" customWidth="1"/>
  </cols>
  <sheetData>
    <row r="1" spans="9:13" ht="17.25" customHeight="1">
      <c r="I1" s="34" t="s">
        <v>0</v>
      </c>
      <c r="J1" s="35">
        <v>13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4" t="s">
        <v>223</v>
      </c>
      <c r="B4" s="12">
        <v>5</v>
      </c>
      <c r="C4" s="12" t="s">
        <v>4</v>
      </c>
      <c r="D4" s="2" t="s">
        <v>6</v>
      </c>
      <c r="E4" s="59">
        <f>J1*B4</f>
        <v>65</v>
      </c>
      <c r="F4" s="37" t="s">
        <v>2</v>
      </c>
      <c r="H4" s="38" t="s">
        <v>190</v>
      </c>
      <c r="I4" s="32"/>
      <c r="J4" s="30" t="s">
        <v>6</v>
      </c>
      <c r="K4" s="39">
        <v>2</v>
      </c>
      <c r="L4" s="32"/>
      <c r="M4" s="32"/>
      <c r="N4" s="33"/>
    </row>
    <row r="5" spans="1:14" ht="12.75">
      <c r="A5" s="4" t="s">
        <v>224</v>
      </c>
      <c r="B5" s="12">
        <v>0.01</v>
      </c>
      <c r="C5" s="12" t="s">
        <v>4</v>
      </c>
      <c r="D5" s="2" t="s">
        <v>6</v>
      </c>
      <c r="E5" s="59">
        <v>0.1</v>
      </c>
      <c r="F5" s="37" t="s">
        <v>2</v>
      </c>
      <c r="H5" s="4" t="s">
        <v>16</v>
      </c>
      <c r="I5" s="1"/>
      <c r="J5" s="2" t="s">
        <v>6</v>
      </c>
      <c r="K5" s="53" t="s">
        <v>109</v>
      </c>
      <c r="L5" s="1"/>
      <c r="M5" s="1"/>
      <c r="N5" s="8"/>
    </row>
    <row r="6" spans="1:14" ht="12.75">
      <c r="A6" s="4" t="s">
        <v>239</v>
      </c>
      <c r="B6" s="1">
        <v>1</v>
      </c>
      <c r="C6" s="1" t="s">
        <v>4</v>
      </c>
      <c r="D6" s="2" t="s">
        <v>6</v>
      </c>
      <c r="E6" s="59">
        <f>J1</f>
        <v>13</v>
      </c>
      <c r="F6" s="37" t="s">
        <v>2</v>
      </c>
      <c r="H6" s="4" t="s">
        <v>17</v>
      </c>
      <c r="I6" s="1" t="s">
        <v>9</v>
      </c>
      <c r="J6" s="2" t="s">
        <v>6</v>
      </c>
      <c r="K6" s="53">
        <v>13</v>
      </c>
      <c r="L6" s="1" t="s">
        <v>24</v>
      </c>
      <c r="M6" s="49">
        <v>16</v>
      </c>
      <c r="N6" s="8" t="s">
        <v>80</v>
      </c>
    </row>
    <row r="7" spans="1:14" ht="12.75">
      <c r="A7" s="4" t="s">
        <v>225</v>
      </c>
      <c r="B7" s="1">
        <v>0.5</v>
      </c>
      <c r="C7" s="1" t="s">
        <v>4</v>
      </c>
      <c r="D7" s="2" t="s">
        <v>6</v>
      </c>
      <c r="E7" s="59">
        <f>J1*B7</f>
        <v>6.5</v>
      </c>
      <c r="F7" s="37" t="s">
        <v>2</v>
      </c>
      <c r="H7" s="4" t="s">
        <v>18</v>
      </c>
      <c r="I7" s="1"/>
      <c r="J7" s="2" t="s">
        <v>6</v>
      </c>
      <c r="K7" s="49">
        <v>25</v>
      </c>
      <c r="L7" s="1" t="s">
        <v>86</v>
      </c>
      <c r="M7" s="1"/>
      <c r="N7" s="8"/>
    </row>
    <row r="8" spans="1:14" ht="12.75">
      <c r="A8" s="4" t="s">
        <v>226</v>
      </c>
      <c r="B8" s="1">
        <v>1</v>
      </c>
      <c r="C8" s="1" t="s">
        <v>5</v>
      </c>
      <c r="D8" s="2" t="s">
        <v>6</v>
      </c>
      <c r="E8" s="59">
        <f>J1*1</f>
        <v>13</v>
      </c>
      <c r="F8" s="37" t="s">
        <v>3</v>
      </c>
      <c r="H8" s="4" t="s">
        <v>191</v>
      </c>
      <c r="I8" s="1"/>
      <c r="J8" s="2" t="s">
        <v>6</v>
      </c>
      <c r="K8" s="53" t="s">
        <v>240</v>
      </c>
      <c r="L8" s="45"/>
      <c r="M8" s="45"/>
      <c r="N8" s="8"/>
    </row>
    <row r="9" spans="1:14" ht="12.75">
      <c r="A9" s="4" t="s">
        <v>227</v>
      </c>
      <c r="B9" s="1">
        <v>1</v>
      </c>
      <c r="C9" s="1" t="s">
        <v>5</v>
      </c>
      <c r="D9" s="2" t="s">
        <v>6</v>
      </c>
      <c r="E9" s="59">
        <v>13</v>
      </c>
      <c r="F9" s="37" t="s">
        <v>3</v>
      </c>
      <c r="H9" s="4" t="s">
        <v>182</v>
      </c>
      <c r="I9" s="1" t="s">
        <v>192</v>
      </c>
      <c r="J9" s="2" t="s">
        <v>6</v>
      </c>
      <c r="K9" s="49" t="s">
        <v>204</v>
      </c>
      <c r="L9" s="1" t="s">
        <v>194</v>
      </c>
      <c r="M9" s="1"/>
      <c r="N9" s="8"/>
    </row>
    <row r="10" spans="1:14" ht="12.75">
      <c r="A10" s="58" t="s">
        <v>248</v>
      </c>
      <c r="B10" s="1" t="s">
        <v>250</v>
      </c>
      <c r="C10" s="1" t="s">
        <v>249</v>
      </c>
      <c r="D10" s="1"/>
      <c r="E10" s="59"/>
      <c r="F10" s="37"/>
      <c r="H10" s="4"/>
      <c r="I10" s="1"/>
      <c r="J10" s="1"/>
      <c r="K10" s="49"/>
      <c r="L10" s="1"/>
      <c r="M10" s="1"/>
      <c r="N10" s="8"/>
    </row>
    <row r="11" spans="1:14" ht="13.5" thickBot="1">
      <c r="A11" s="4" t="s">
        <v>228</v>
      </c>
      <c r="B11" s="1">
        <v>0.04</v>
      </c>
      <c r="C11" s="1" t="s">
        <v>4</v>
      </c>
      <c r="D11" s="2" t="s">
        <v>6</v>
      </c>
      <c r="E11" s="59">
        <f>J1*B11</f>
        <v>0.52</v>
      </c>
      <c r="F11" s="37" t="s">
        <v>2</v>
      </c>
      <c r="H11" s="9" t="s">
        <v>221</v>
      </c>
      <c r="I11" s="3"/>
      <c r="J11" s="10" t="s">
        <v>6</v>
      </c>
      <c r="K11" s="54">
        <v>1600</v>
      </c>
      <c r="L11" s="3"/>
      <c r="M11" s="3"/>
      <c r="N11" s="11" t="s">
        <v>8</v>
      </c>
    </row>
    <row r="12" spans="1:6" ht="12.75">
      <c r="A12" s="4" t="s">
        <v>229</v>
      </c>
      <c r="B12" s="1">
        <v>2</v>
      </c>
      <c r="C12" s="1" t="s">
        <v>4</v>
      </c>
      <c r="D12" s="2" t="s">
        <v>6</v>
      </c>
      <c r="E12" s="59">
        <f>J1*B12</f>
        <v>26</v>
      </c>
      <c r="F12" s="37" t="s">
        <v>2</v>
      </c>
    </row>
    <row r="13" spans="1:6" ht="12.75">
      <c r="A13" s="4" t="s">
        <v>230</v>
      </c>
      <c r="B13" s="1">
        <v>2</v>
      </c>
      <c r="C13" s="1" t="s">
        <v>4</v>
      </c>
      <c r="D13" s="2" t="s">
        <v>6</v>
      </c>
      <c r="E13" s="59">
        <f>B13*J1</f>
        <v>26</v>
      </c>
      <c r="F13" s="37" t="s">
        <v>2</v>
      </c>
    </row>
    <row r="14" spans="1:14" ht="13.5" thickBot="1">
      <c r="A14" s="9" t="s">
        <v>231</v>
      </c>
      <c r="B14" s="3">
        <v>0.1</v>
      </c>
      <c r="C14" s="3" t="s">
        <v>4</v>
      </c>
      <c r="D14" s="2" t="s">
        <v>6</v>
      </c>
      <c r="E14" s="60">
        <f>J1*0.1</f>
        <v>1.3</v>
      </c>
      <c r="F14" s="42" t="s">
        <v>2</v>
      </c>
      <c r="H14" s="74" t="s">
        <v>19</v>
      </c>
      <c r="I14" s="75"/>
      <c r="J14" s="75"/>
      <c r="K14" s="75"/>
      <c r="L14" s="75"/>
      <c r="M14" s="75"/>
      <c r="N14" s="76"/>
    </row>
    <row r="15" spans="8:14" ht="13.5" thickBot="1">
      <c r="H15" s="4" t="s">
        <v>19</v>
      </c>
      <c r="I15" s="1">
        <v>85</v>
      </c>
      <c r="J15" s="1" t="s">
        <v>7</v>
      </c>
      <c r="K15" s="2" t="s">
        <v>6</v>
      </c>
      <c r="L15" s="2"/>
      <c r="M15" s="13">
        <f>I15*J1</f>
        <v>1105</v>
      </c>
      <c r="N15" s="8" t="s">
        <v>8</v>
      </c>
    </row>
    <row r="16" spans="1:14" ht="13.5" thickBot="1">
      <c r="A16" s="16" t="s">
        <v>21</v>
      </c>
      <c r="B16" s="22"/>
      <c r="C16" s="22"/>
      <c r="D16" s="22"/>
      <c r="E16" s="22"/>
      <c r="F16" s="23"/>
      <c r="H16" s="4" t="s">
        <v>20</v>
      </c>
      <c r="I16" s="1"/>
      <c r="J16" s="1"/>
      <c r="K16" s="2" t="s">
        <v>6</v>
      </c>
      <c r="L16" s="2"/>
      <c r="M16" s="14">
        <f>M15*5%</f>
        <v>55.25</v>
      </c>
      <c r="N16" s="8" t="s">
        <v>8</v>
      </c>
    </row>
    <row r="17" spans="1:14" ht="14.25" thickBot="1" thickTop="1">
      <c r="A17" s="24"/>
      <c r="B17" s="2"/>
      <c r="C17" s="2"/>
      <c r="D17" s="2"/>
      <c r="E17" s="2"/>
      <c r="F17" s="25"/>
      <c r="H17" s="9" t="s">
        <v>22</v>
      </c>
      <c r="I17" s="3"/>
      <c r="J17" s="3"/>
      <c r="K17" s="10" t="s">
        <v>6</v>
      </c>
      <c r="L17" s="10"/>
      <c r="M17" s="15">
        <f>M15*15%</f>
        <v>165.75</v>
      </c>
      <c r="N17" s="11" t="s">
        <v>8</v>
      </c>
    </row>
    <row r="18" spans="1:6" ht="13.5" thickBot="1">
      <c r="A18" s="24" t="s">
        <v>38</v>
      </c>
      <c r="B18" s="2"/>
      <c r="C18" s="2"/>
      <c r="D18" s="2" t="s">
        <v>45</v>
      </c>
      <c r="E18" s="2"/>
      <c r="F18" s="25"/>
    </row>
    <row r="19" spans="1:14" ht="13.5" thickBot="1">
      <c r="A19" s="24" t="s">
        <v>26</v>
      </c>
      <c r="B19" s="2" t="s">
        <v>101</v>
      </c>
      <c r="C19" s="2">
        <v>10</v>
      </c>
      <c r="D19" s="2" t="s">
        <v>7</v>
      </c>
      <c r="E19" s="2">
        <v>130</v>
      </c>
      <c r="F19" s="25" t="s">
        <v>37</v>
      </c>
      <c r="H19" s="71" t="s">
        <v>30</v>
      </c>
      <c r="I19" s="77"/>
      <c r="J19" s="77"/>
      <c r="K19" s="77"/>
      <c r="L19" s="77"/>
      <c r="M19" s="77"/>
      <c r="N19" s="78"/>
    </row>
    <row r="20" spans="1:14" ht="13.5" thickTop="1">
      <c r="A20" s="24"/>
      <c r="B20" s="2" t="s">
        <v>106</v>
      </c>
      <c r="C20" s="2">
        <v>5</v>
      </c>
      <c r="D20" s="2" t="s">
        <v>7</v>
      </c>
      <c r="E20" s="2">
        <v>65</v>
      </c>
      <c r="F20" s="25" t="s">
        <v>37</v>
      </c>
      <c r="H20" s="4" t="s">
        <v>232</v>
      </c>
      <c r="I20" s="1" t="s">
        <v>10</v>
      </c>
      <c r="J20" s="1"/>
      <c r="K20" s="1">
        <f>J1/100</f>
        <v>0.13</v>
      </c>
      <c r="L20" s="1" t="s">
        <v>2</v>
      </c>
      <c r="M20" s="1">
        <f>K20*10</f>
        <v>1.3</v>
      </c>
      <c r="N20" s="8" t="s">
        <v>8</v>
      </c>
    </row>
    <row r="21" spans="1:14" ht="12.75">
      <c r="A21" s="4"/>
      <c r="B21" s="1"/>
      <c r="C21" s="1"/>
      <c r="D21" s="2"/>
      <c r="E21" s="2"/>
      <c r="F21" s="26"/>
      <c r="H21" s="4" t="s">
        <v>233</v>
      </c>
      <c r="I21" s="1" t="s">
        <v>11</v>
      </c>
      <c r="J21" s="1" t="s">
        <v>247</v>
      </c>
      <c r="K21" s="12">
        <f>J1</f>
        <v>13</v>
      </c>
      <c r="L21" s="1" t="s">
        <v>2</v>
      </c>
      <c r="M21" s="1">
        <f>K21/10</f>
        <v>1.3</v>
      </c>
      <c r="N21" s="8" t="s">
        <v>8</v>
      </c>
    </row>
    <row r="22" spans="1:14" ht="12.75" customHeight="1">
      <c r="A22" s="4" t="s">
        <v>202</v>
      </c>
      <c r="B22" s="1"/>
      <c r="C22" s="1"/>
      <c r="D22" s="2"/>
      <c r="E22" s="2"/>
      <c r="F22" s="8"/>
      <c r="H22" s="4" t="s">
        <v>234</v>
      </c>
      <c r="I22" s="1" t="s">
        <v>246</v>
      </c>
      <c r="J22" s="56" t="s">
        <v>85</v>
      </c>
      <c r="K22" s="12">
        <v>0.13</v>
      </c>
      <c r="L22" s="1" t="s">
        <v>2</v>
      </c>
      <c r="M22" s="1">
        <v>0.325</v>
      </c>
      <c r="N22" s="8" t="s">
        <v>8</v>
      </c>
    </row>
    <row r="23" spans="1:14" ht="13.5" thickBot="1">
      <c r="A23" s="9"/>
      <c r="B23" s="3"/>
      <c r="C23" s="3"/>
      <c r="D23" s="10"/>
      <c r="E23" s="10"/>
      <c r="F23" s="11"/>
      <c r="H23" s="4" t="s">
        <v>235</v>
      </c>
      <c r="I23" s="1" t="s">
        <v>12</v>
      </c>
      <c r="J23" s="1" t="s">
        <v>13</v>
      </c>
      <c r="K23" s="1">
        <f>J1*5</f>
        <v>65</v>
      </c>
      <c r="L23" s="1" t="s">
        <v>2</v>
      </c>
      <c r="M23" s="1">
        <f>K23/25</f>
        <v>2.6</v>
      </c>
      <c r="N23" s="8" t="s">
        <v>8</v>
      </c>
    </row>
    <row r="24" spans="8:14" ht="12.75">
      <c r="H24" s="4" t="s">
        <v>236</v>
      </c>
      <c r="I24" s="1" t="s">
        <v>31</v>
      </c>
      <c r="J24" s="1" t="s">
        <v>32</v>
      </c>
      <c r="K24" s="1" t="s">
        <v>151</v>
      </c>
      <c r="L24" s="1"/>
      <c r="M24" s="1"/>
      <c r="N24" s="8"/>
    </row>
    <row r="25" spans="8:14" ht="13.5" thickBot="1">
      <c r="H25" s="9" t="s">
        <v>237</v>
      </c>
      <c r="I25" s="3" t="s">
        <v>33</v>
      </c>
      <c r="J25" s="3" t="s">
        <v>34</v>
      </c>
      <c r="K25" s="3" t="s">
        <v>152</v>
      </c>
      <c r="L25" s="3"/>
      <c r="M25" s="3"/>
      <c r="N25" s="11"/>
    </row>
    <row r="26" spans="8:13" ht="13.5" thickBot="1">
      <c r="H26" s="3" t="s">
        <v>262</v>
      </c>
      <c r="I26" s="68" t="s">
        <v>263</v>
      </c>
      <c r="J26" s="68" t="s">
        <v>264</v>
      </c>
      <c r="K26" s="68" t="s">
        <v>272</v>
      </c>
      <c r="L26" s="69"/>
      <c r="M26" s="68" t="s">
        <v>277</v>
      </c>
    </row>
  </sheetData>
  <sheetProtection/>
  <mergeCells count="4">
    <mergeCell ref="A3:F3"/>
    <mergeCell ref="H3:K3"/>
    <mergeCell ref="H14:N14"/>
    <mergeCell ref="H19:N1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H26" sqref="H26:O26"/>
    </sheetView>
  </sheetViews>
  <sheetFormatPr defaultColWidth="9.140625" defaultRowHeight="12.75"/>
  <cols>
    <col min="1" max="1" width="18.421875" style="5" customWidth="1"/>
    <col min="2" max="2" width="11.8515625" style="5" customWidth="1"/>
    <col min="3" max="3" width="6.7109375" style="5" customWidth="1"/>
    <col min="4" max="4" width="9.8515625" style="5" customWidth="1"/>
    <col min="5" max="5" width="10.00390625" style="5" customWidth="1"/>
    <col min="6" max="6" width="6.00390625" style="5" customWidth="1"/>
    <col min="7" max="7" width="3.140625" style="5" customWidth="1"/>
    <col min="8" max="8" width="12.00390625" style="5" customWidth="1"/>
    <col min="9" max="9" width="11.28125" style="5" customWidth="1"/>
    <col min="10" max="10" width="12.57421875" style="5" customWidth="1"/>
    <col min="11" max="11" width="7.57421875" style="5" customWidth="1"/>
    <col min="12" max="13" width="9.8515625" style="5" customWidth="1"/>
    <col min="14" max="14" width="4.57421875" style="5" customWidth="1"/>
    <col min="15" max="16384" width="9.140625" style="5" customWidth="1"/>
  </cols>
  <sheetData>
    <row r="1" spans="9:13" ht="18">
      <c r="I1" s="34" t="s">
        <v>0</v>
      </c>
      <c r="J1" s="35">
        <v>12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4" t="s">
        <v>223</v>
      </c>
      <c r="B4" s="12">
        <v>5</v>
      </c>
      <c r="C4" s="12" t="s">
        <v>4</v>
      </c>
      <c r="D4" s="2" t="s">
        <v>6</v>
      </c>
      <c r="E4" s="59">
        <f>J1*B4</f>
        <v>60</v>
      </c>
      <c r="F4" s="37" t="s">
        <v>2</v>
      </c>
      <c r="H4" s="38" t="s">
        <v>190</v>
      </c>
      <c r="I4" s="32"/>
      <c r="J4" s="30" t="s">
        <v>6</v>
      </c>
      <c r="K4" s="39">
        <v>2</v>
      </c>
      <c r="L4" s="32"/>
      <c r="M4" s="32"/>
      <c r="N4" s="33"/>
    </row>
    <row r="5" spans="1:14" ht="12.75">
      <c r="A5" s="4" t="s">
        <v>224</v>
      </c>
      <c r="B5" s="12">
        <v>0.01</v>
      </c>
      <c r="C5" s="12" t="s">
        <v>4</v>
      </c>
      <c r="D5" s="2" t="s">
        <v>6</v>
      </c>
      <c r="E5" s="59">
        <v>0.1</v>
      </c>
      <c r="F5" s="37" t="s">
        <v>2</v>
      </c>
      <c r="H5" s="4" t="s">
        <v>16</v>
      </c>
      <c r="I5" s="1"/>
      <c r="J5" s="2" t="s">
        <v>6</v>
      </c>
      <c r="K5" s="49" t="s">
        <v>39</v>
      </c>
      <c r="L5" s="1"/>
      <c r="M5" s="1"/>
      <c r="N5" s="8"/>
    </row>
    <row r="6" spans="1:14" ht="12.75">
      <c r="A6" s="4" t="s">
        <v>239</v>
      </c>
      <c r="B6" s="1">
        <v>1</v>
      </c>
      <c r="C6" s="1" t="s">
        <v>4</v>
      </c>
      <c r="D6" s="2" t="s">
        <v>6</v>
      </c>
      <c r="E6" s="59">
        <f>J1</f>
        <v>12</v>
      </c>
      <c r="F6" s="37" t="s">
        <v>2</v>
      </c>
      <c r="H6" s="4" t="s">
        <v>17</v>
      </c>
      <c r="I6" s="1"/>
      <c r="J6" s="2" t="s">
        <v>6</v>
      </c>
      <c r="K6" s="53" t="s">
        <v>108</v>
      </c>
      <c r="L6" s="1" t="s">
        <v>24</v>
      </c>
      <c r="M6" s="49">
        <v>15</v>
      </c>
      <c r="N6" s="8" t="s">
        <v>80</v>
      </c>
    </row>
    <row r="7" spans="1:14" ht="12.75">
      <c r="A7" s="4" t="s">
        <v>225</v>
      </c>
      <c r="B7" s="1">
        <v>0.5</v>
      </c>
      <c r="C7" s="1" t="s">
        <v>4</v>
      </c>
      <c r="D7" s="2" t="s">
        <v>6</v>
      </c>
      <c r="E7" s="59">
        <f>J1*B7</f>
        <v>6</v>
      </c>
      <c r="F7" s="37" t="s">
        <v>2</v>
      </c>
      <c r="H7" s="4" t="s">
        <v>18</v>
      </c>
      <c r="I7" s="1"/>
      <c r="J7" s="2" t="s">
        <v>6</v>
      </c>
      <c r="K7" s="49">
        <v>25</v>
      </c>
      <c r="L7" s="1" t="s">
        <v>86</v>
      </c>
      <c r="M7" s="1"/>
      <c r="N7" s="8"/>
    </row>
    <row r="8" spans="1:14" ht="12.75">
      <c r="A8" s="4" t="s">
        <v>226</v>
      </c>
      <c r="B8" s="1">
        <v>1</v>
      </c>
      <c r="C8" s="1" t="s">
        <v>5</v>
      </c>
      <c r="D8" s="2" t="s">
        <v>6</v>
      </c>
      <c r="E8" s="59">
        <f>J1*1</f>
        <v>12</v>
      </c>
      <c r="F8" s="37" t="s">
        <v>3</v>
      </c>
      <c r="H8" s="4" t="s">
        <v>191</v>
      </c>
      <c r="I8" s="1"/>
      <c r="J8" s="2" t="s">
        <v>6</v>
      </c>
      <c r="K8" s="53" t="s">
        <v>240</v>
      </c>
      <c r="L8" s="45"/>
      <c r="M8" s="45"/>
      <c r="N8" s="8"/>
    </row>
    <row r="9" spans="1:14" ht="12.75">
      <c r="A9" s="4" t="s">
        <v>227</v>
      </c>
      <c r="B9" s="1">
        <v>1</v>
      </c>
      <c r="C9" s="1" t="s">
        <v>5</v>
      </c>
      <c r="D9" s="2" t="s">
        <v>6</v>
      </c>
      <c r="E9" s="59">
        <v>12</v>
      </c>
      <c r="F9" s="37" t="s">
        <v>3</v>
      </c>
      <c r="H9" s="4" t="s">
        <v>182</v>
      </c>
      <c r="I9" s="1" t="s">
        <v>192</v>
      </c>
      <c r="J9" s="2" t="s">
        <v>6</v>
      </c>
      <c r="K9" s="49" t="s">
        <v>203</v>
      </c>
      <c r="L9" s="1" t="s">
        <v>194</v>
      </c>
      <c r="M9" s="1"/>
      <c r="N9" s="8"/>
    </row>
    <row r="10" spans="1:14" ht="12.75">
      <c r="A10" s="58" t="s">
        <v>248</v>
      </c>
      <c r="B10" s="1" t="s">
        <v>250</v>
      </c>
      <c r="C10" s="1" t="s">
        <v>249</v>
      </c>
      <c r="D10" s="1"/>
      <c r="E10" s="59"/>
      <c r="F10" s="37"/>
      <c r="H10" s="4"/>
      <c r="I10" s="1"/>
      <c r="J10" s="1"/>
      <c r="K10" s="49"/>
      <c r="L10" s="1"/>
      <c r="M10" s="1"/>
      <c r="N10" s="8"/>
    </row>
    <row r="11" spans="1:14" ht="13.5" thickBot="1">
      <c r="A11" s="4" t="s">
        <v>228</v>
      </c>
      <c r="B11" s="1">
        <v>0.04</v>
      </c>
      <c r="C11" s="1" t="s">
        <v>4</v>
      </c>
      <c r="D11" s="2" t="s">
        <v>6</v>
      </c>
      <c r="E11" s="59">
        <f>J1*B11</f>
        <v>0.48</v>
      </c>
      <c r="F11" s="37" t="s">
        <v>2</v>
      </c>
      <c r="H11" s="9" t="s">
        <v>221</v>
      </c>
      <c r="I11" s="3"/>
      <c r="J11" s="10" t="s">
        <v>6</v>
      </c>
      <c r="K11" s="54">
        <v>1600</v>
      </c>
      <c r="L11" s="3"/>
      <c r="M11" s="3"/>
      <c r="N11" s="11" t="s">
        <v>8</v>
      </c>
    </row>
    <row r="12" spans="1:6" ht="12.75">
      <c r="A12" s="4" t="s">
        <v>229</v>
      </c>
      <c r="B12" s="1">
        <v>2</v>
      </c>
      <c r="C12" s="1" t="s">
        <v>4</v>
      </c>
      <c r="D12" s="2" t="s">
        <v>6</v>
      </c>
      <c r="E12" s="59">
        <f>J1*B12</f>
        <v>24</v>
      </c>
      <c r="F12" s="37" t="s">
        <v>2</v>
      </c>
    </row>
    <row r="13" spans="1:6" ht="12.75">
      <c r="A13" s="4" t="s">
        <v>230</v>
      </c>
      <c r="B13" s="1">
        <v>2</v>
      </c>
      <c r="C13" s="1" t="s">
        <v>4</v>
      </c>
      <c r="D13" s="2" t="s">
        <v>6</v>
      </c>
      <c r="E13" s="59">
        <f>B13*J1</f>
        <v>24</v>
      </c>
      <c r="F13" s="37" t="s">
        <v>2</v>
      </c>
    </row>
    <row r="14" spans="1:14" ht="13.5" thickBot="1">
      <c r="A14" s="9" t="s">
        <v>231</v>
      </c>
      <c r="B14" s="3">
        <v>0.1</v>
      </c>
      <c r="C14" s="3" t="s">
        <v>4</v>
      </c>
      <c r="D14" s="2" t="s">
        <v>6</v>
      </c>
      <c r="E14" s="60">
        <f>J1*0.1</f>
        <v>1.2000000000000002</v>
      </c>
      <c r="F14" s="42" t="s">
        <v>2</v>
      </c>
      <c r="H14" s="74" t="s">
        <v>19</v>
      </c>
      <c r="I14" s="75"/>
      <c r="J14" s="75"/>
      <c r="K14" s="75"/>
      <c r="L14" s="75"/>
      <c r="M14" s="75"/>
      <c r="N14" s="76"/>
    </row>
    <row r="15" spans="8:14" ht="13.5" thickBot="1">
      <c r="H15" s="4" t="s">
        <v>19</v>
      </c>
      <c r="I15" s="1">
        <v>85</v>
      </c>
      <c r="J15" s="1" t="s">
        <v>7</v>
      </c>
      <c r="K15" s="2" t="s">
        <v>6</v>
      </c>
      <c r="L15" s="2"/>
      <c r="M15" s="13">
        <f>I15*J1</f>
        <v>1020</v>
      </c>
      <c r="N15" s="8" t="s">
        <v>8</v>
      </c>
    </row>
    <row r="16" spans="1:14" ht="13.5" thickBot="1">
      <c r="A16" s="16" t="s">
        <v>21</v>
      </c>
      <c r="B16" s="22"/>
      <c r="C16" s="22"/>
      <c r="D16" s="22"/>
      <c r="E16" s="22"/>
      <c r="F16" s="23"/>
      <c r="H16" s="4" t="s">
        <v>20</v>
      </c>
      <c r="I16" s="1"/>
      <c r="J16" s="1"/>
      <c r="K16" s="2" t="s">
        <v>6</v>
      </c>
      <c r="L16" s="2"/>
      <c r="M16" s="14">
        <f>M15*5%</f>
        <v>51</v>
      </c>
      <c r="N16" s="8" t="s">
        <v>8</v>
      </c>
    </row>
    <row r="17" spans="1:14" ht="14.25" thickBot="1" thickTop="1">
      <c r="A17" s="24"/>
      <c r="B17" s="2"/>
      <c r="C17" s="2"/>
      <c r="D17" s="2"/>
      <c r="E17" s="2"/>
      <c r="F17" s="25"/>
      <c r="H17" s="9" t="s">
        <v>22</v>
      </c>
      <c r="I17" s="3"/>
      <c r="J17" s="3"/>
      <c r="K17" s="10" t="s">
        <v>6</v>
      </c>
      <c r="L17" s="10"/>
      <c r="M17" s="15">
        <f>M15*15%</f>
        <v>153</v>
      </c>
      <c r="N17" s="11" t="s">
        <v>8</v>
      </c>
    </row>
    <row r="18" spans="1:6" ht="13.5" thickBot="1">
      <c r="A18" s="24" t="s">
        <v>38</v>
      </c>
      <c r="B18" s="2"/>
      <c r="C18" s="2"/>
      <c r="D18" s="2" t="s">
        <v>44</v>
      </c>
      <c r="E18" s="2"/>
      <c r="F18" s="25"/>
    </row>
    <row r="19" spans="1:14" ht="13.5" thickBot="1">
      <c r="A19" s="24" t="s">
        <v>26</v>
      </c>
      <c r="B19" s="2" t="s">
        <v>101</v>
      </c>
      <c r="C19" s="2">
        <v>10</v>
      </c>
      <c r="D19" s="2" t="s">
        <v>7</v>
      </c>
      <c r="E19" s="2">
        <v>120</v>
      </c>
      <c r="F19" s="25" t="s">
        <v>37</v>
      </c>
      <c r="H19" s="71" t="s">
        <v>30</v>
      </c>
      <c r="I19" s="77"/>
      <c r="J19" s="77"/>
      <c r="K19" s="77"/>
      <c r="L19" s="77"/>
      <c r="M19" s="77"/>
      <c r="N19" s="78"/>
    </row>
    <row r="20" spans="1:14" ht="13.5" thickTop="1">
      <c r="A20" s="24"/>
      <c r="B20" s="2" t="s">
        <v>106</v>
      </c>
      <c r="C20" s="2">
        <v>5</v>
      </c>
      <c r="D20" s="2" t="s">
        <v>7</v>
      </c>
      <c r="E20" s="2">
        <v>60</v>
      </c>
      <c r="F20" s="25" t="s">
        <v>37</v>
      </c>
      <c r="H20" s="4" t="s">
        <v>232</v>
      </c>
      <c r="I20" s="1" t="s">
        <v>10</v>
      </c>
      <c r="J20" s="1"/>
      <c r="K20" s="1">
        <f>J1/100</f>
        <v>0.12</v>
      </c>
      <c r="L20" s="1" t="s">
        <v>2</v>
      </c>
      <c r="M20" s="1">
        <f>K20*10</f>
        <v>1.2</v>
      </c>
      <c r="N20" s="8" t="s">
        <v>8</v>
      </c>
    </row>
    <row r="21" spans="1:14" ht="12.75">
      <c r="A21" s="4"/>
      <c r="B21" s="1"/>
      <c r="C21" s="1"/>
      <c r="D21" s="2"/>
      <c r="E21" s="2"/>
      <c r="F21" s="26"/>
      <c r="H21" s="4" t="s">
        <v>233</v>
      </c>
      <c r="I21" s="1" t="s">
        <v>11</v>
      </c>
      <c r="J21" s="1" t="s">
        <v>247</v>
      </c>
      <c r="K21" s="12">
        <f>J1</f>
        <v>12</v>
      </c>
      <c r="L21" s="1" t="s">
        <v>2</v>
      </c>
      <c r="M21" s="1">
        <f>K21/10</f>
        <v>1.2</v>
      </c>
      <c r="N21" s="8" t="s">
        <v>8</v>
      </c>
    </row>
    <row r="22" spans="1:14" ht="12.75" customHeight="1">
      <c r="A22" s="4" t="s">
        <v>202</v>
      </c>
      <c r="B22" s="1"/>
      <c r="C22" s="1"/>
      <c r="D22" s="2"/>
      <c r="E22" s="2"/>
      <c r="F22" s="8"/>
      <c r="H22" s="4" t="s">
        <v>234</v>
      </c>
      <c r="I22" s="1" t="s">
        <v>246</v>
      </c>
      <c r="J22" s="56" t="s">
        <v>85</v>
      </c>
      <c r="K22" s="12">
        <v>0.12</v>
      </c>
      <c r="L22" s="1" t="s">
        <v>2</v>
      </c>
      <c r="M22" s="1">
        <v>0.3</v>
      </c>
      <c r="N22" s="8" t="s">
        <v>8</v>
      </c>
    </row>
    <row r="23" spans="1:14" ht="13.5" thickBot="1">
      <c r="A23" s="9"/>
      <c r="B23" s="3"/>
      <c r="C23" s="3"/>
      <c r="D23" s="10"/>
      <c r="E23" s="10"/>
      <c r="F23" s="11"/>
      <c r="H23" s="4" t="s">
        <v>235</v>
      </c>
      <c r="I23" s="1" t="s">
        <v>12</v>
      </c>
      <c r="J23" s="1" t="s">
        <v>13</v>
      </c>
      <c r="K23" s="1">
        <f>J1*5</f>
        <v>60</v>
      </c>
      <c r="L23" s="1" t="s">
        <v>2</v>
      </c>
      <c r="M23" s="1">
        <f>K23/25</f>
        <v>2.4</v>
      </c>
      <c r="N23" s="8" t="s">
        <v>8</v>
      </c>
    </row>
    <row r="24" spans="8:14" ht="12.75">
      <c r="H24" s="4" t="s">
        <v>236</v>
      </c>
      <c r="I24" s="1" t="s">
        <v>31</v>
      </c>
      <c r="J24" s="1" t="s">
        <v>32</v>
      </c>
      <c r="K24" s="1" t="s">
        <v>149</v>
      </c>
      <c r="L24" s="1"/>
      <c r="M24" s="1"/>
      <c r="N24" s="8"/>
    </row>
    <row r="25" spans="8:14" ht="13.5" thickBot="1">
      <c r="H25" s="9" t="s">
        <v>237</v>
      </c>
      <c r="I25" s="3" t="s">
        <v>33</v>
      </c>
      <c r="J25" s="3" t="s">
        <v>34</v>
      </c>
      <c r="K25" s="3" t="s">
        <v>150</v>
      </c>
      <c r="L25" s="3"/>
      <c r="M25" s="3"/>
      <c r="N25" s="11"/>
    </row>
    <row r="26" spans="8:13" ht="13.5" thickBot="1">
      <c r="H26" s="3" t="s">
        <v>262</v>
      </c>
      <c r="I26" s="68" t="s">
        <v>263</v>
      </c>
      <c r="J26" s="68" t="s">
        <v>264</v>
      </c>
      <c r="K26" s="68" t="s">
        <v>272</v>
      </c>
      <c r="L26" s="69"/>
      <c r="M26" s="68" t="s">
        <v>276</v>
      </c>
    </row>
  </sheetData>
  <sheetProtection/>
  <mergeCells count="4">
    <mergeCell ref="A3:F3"/>
    <mergeCell ref="H3:K3"/>
    <mergeCell ref="H14:N14"/>
    <mergeCell ref="H19:N19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H26" sqref="H26:N26"/>
    </sheetView>
  </sheetViews>
  <sheetFormatPr defaultColWidth="9.140625" defaultRowHeight="12.75"/>
  <cols>
    <col min="1" max="1" width="18.140625" style="5" customWidth="1"/>
    <col min="2" max="2" width="11.8515625" style="5" customWidth="1"/>
    <col min="3" max="3" width="6.7109375" style="5" customWidth="1"/>
    <col min="4" max="4" width="9.8515625" style="5" customWidth="1"/>
    <col min="5" max="5" width="10.00390625" style="5" customWidth="1"/>
    <col min="6" max="6" width="6.00390625" style="5" customWidth="1"/>
    <col min="7" max="7" width="3.140625" style="5" customWidth="1"/>
    <col min="8" max="8" width="12.28125" style="5" customWidth="1"/>
    <col min="9" max="9" width="11.28125" style="5" customWidth="1"/>
    <col min="10" max="10" width="12.57421875" style="5" customWidth="1"/>
    <col min="11" max="11" width="7.57421875" style="5" customWidth="1"/>
    <col min="12" max="12" width="9.00390625" style="5" customWidth="1"/>
    <col min="13" max="13" width="9.8515625" style="5" customWidth="1"/>
    <col min="14" max="14" width="4.57421875" style="5" customWidth="1"/>
    <col min="15" max="16384" width="9.140625" style="5" customWidth="1"/>
  </cols>
  <sheetData>
    <row r="1" spans="9:13" ht="18">
      <c r="I1" s="34" t="s">
        <v>0</v>
      </c>
      <c r="J1" s="35">
        <v>11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4" t="s">
        <v>223</v>
      </c>
      <c r="B4" s="12">
        <v>5</v>
      </c>
      <c r="C4" s="12" t="s">
        <v>4</v>
      </c>
      <c r="D4" s="2" t="s">
        <v>6</v>
      </c>
      <c r="E4" s="59">
        <f>J1*B4</f>
        <v>55</v>
      </c>
      <c r="F4" s="37" t="s">
        <v>2</v>
      </c>
      <c r="H4" s="38" t="s">
        <v>190</v>
      </c>
      <c r="I4" s="32"/>
      <c r="J4" s="30" t="s">
        <v>6</v>
      </c>
      <c r="K4" s="39">
        <v>2</v>
      </c>
      <c r="L4" s="32"/>
      <c r="M4" s="32"/>
      <c r="N4" s="33"/>
    </row>
    <row r="5" spans="1:14" ht="12.75">
      <c r="A5" s="4" t="s">
        <v>224</v>
      </c>
      <c r="B5" s="12">
        <v>0.01</v>
      </c>
      <c r="C5" s="12" t="s">
        <v>4</v>
      </c>
      <c r="D5" s="2" t="s">
        <v>6</v>
      </c>
      <c r="E5" s="59">
        <v>0.1</v>
      </c>
      <c r="F5" s="37" t="s">
        <v>2</v>
      </c>
      <c r="H5" s="4" t="s">
        <v>16</v>
      </c>
      <c r="I5" s="1"/>
      <c r="J5" s="2" t="s">
        <v>6</v>
      </c>
      <c r="K5" s="49" t="s">
        <v>39</v>
      </c>
      <c r="L5" s="1"/>
      <c r="M5" s="1"/>
      <c r="N5" s="8"/>
    </row>
    <row r="6" spans="1:14" ht="12.75">
      <c r="A6" s="4" t="s">
        <v>239</v>
      </c>
      <c r="B6" s="1">
        <v>1</v>
      </c>
      <c r="C6" s="1" t="s">
        <v>4</v>
      </c>
      <c r="D6" s="2" t="s">
        <v>6</v>
      </c>
      <c r="E6" s="59">
        <f>J1</f>
        <v>11</v>
      </c>
      <c r="F6" s="37" t="s">
        <v>2</v>
      </c>
      <c r="H6" s="4" t="s">
        <v>17</v>
      </c>
      <c r="I6" s="1" t="s">
        <v>9</v>
      </c>
      <c r="J6" s="2" t="s">
        <v>6</v>
      </c>
      <c r="K6" s="53" t="s">
        <v>108</v>
      </c>
      <c r="L6" s="1" t="s">
        <v>24</v>
      </c>
      <c r="M6" s="49">
        <v>15</v>
      </c>
      <c r="N6" s="8" t="s">
        <v>80</v>
      </c>
    </row>
    <row r="7" spans="1:14" ht="12.75">
      <c r="A7" s="4" t="s">
        <v>225</v>
      </c>
      <c r="B7" s="1">
        <v>0.5</v>
      </c>
      <c r="C7" s="1" t="s">
        <v>4</v>
      </c>
      <c r="D7" s="2" t="s">
        <v>6</v>
      </c>
      <c r="E7" s="59">
        <f>J1*B7</f>
        <v>5.5</v>
      </c>
      <c r="F7" s="37" t="s">
        <v>2</v>
      </c>
      <c r="H7" s="4" t="s">
        <v>18</v>
      </c>
      <c r="I7" s="1"/>
      <c r="J7" s="2" t="s">
        <v>6</v>
      </c>
      <c r="K7" s="49">
        <v>25</v>
      </c>
      <c r="L7" s="1" t="s">
        <v>86</v>
      </c>
      <c r="M7" s="1"/>
      <c r="N7" s="8"/>
    </row>
    <row r="8" spans="1:14" ht="12.75">
      <c r="A8" s="4" t="s">
        <v>226</v>
      </c>
      <c r="B8" s="1">
        <v>1</v>
      </c>
      <c r="C8" s="1" t="s">
        <v>5</v>
      </c>
      <c r="D8" s="2" t="s">
        <v>6</v>
      </c>
      <c r="E8" s="59">
        <f>J1*1</f>
        <v>11</v>
      </c>
      <c r="F8" s="37" t="s">
        <v>3</v>
      </c>
      <c r="H8" s="4" t="s">
        <v>191</v>
      </c>
      <c r="I8" s="1"/>
      <c r="J8" s="2" t="s">
        <v>6</v>
      </c>
      <c r="K8" s="53" t="s">
        <v>219</v>
      </c>
      <c r="L8" s="45"/>
      <c r="M8" s="45"/>
      <c r="N8" s="8"/>
    </row>
    <row r="9" spans="1:14" ht="12.75">
      <c r="A9" s="4" t="s">
        <v>227</v>
      </c>
      <c r="B9" s="1">
        <v>1</v>
      </c>
      <c r="C9" s="1" t="s">
        <v>5</v>
      </c>
      <c r="D9" s="2" t="s">
        <v>6</v>
      </c>
      <c r="E9" s="59">
        <v>11</v>
      </c>
      <c r="F9" s="37" t="s">
        <v>3</v>
      </c>
      <c r="H9" s="4" t="s">
        <v>182</v>
      </c>
      <c r="I9" s="1" t="s">
        <v>192</v>
      </c>
      <c r="J9" s="2" t="s">
        <v>6</v>
      </c>
      <c r="K9" s="49" t="s">
        <v>201</v>
      </c>
      <c r="L9" s="1" t="s">
        <v>194</v>
      </c>
      <c r="M9" s="1"/>
      <c r="N9" s="8"/>
    </row>
    <row r="10" spans="1:14" ht="12.75">
      <c r="A10" s="58" t="s">
        <v>248</v>
      </c>
      <c r="B10" s="1" t="s">
        <v>250</v>
      </c>
      <c r="C10" s="1" t="s">
        <v>249</v>
      </c>
      <c r="D10" s="1"/>
      <c r="E10" s="59"/>
      <c r="F10" s="37"/>
      <c r="H10" s="4"/>
      <c r="I10" s="1"/>
      <c r="J10" s="1"/>
      <c r="K10" s="49"/>
      <c r="L10" s="1"/>
      <c r="M10" s="1"/>
      <c r="N10" s="8"/>
    </row>
    <row r="11" spans="1:14" ht="13.5" thickBot="1">
      <c r="A11" s="4" t="s">
        <v>228</v>
      </c>
      <c r="B11" s="1">
        <v>0.04</v>
      </c>
      <c r="C11" s="1" t="s">
        <v>4</v>
      </c>
      <c r="D11" s="2" t="s">
        <v>6</v>
      </c>
      <c r="E11" s="59">
        <f>J1*B11</f>
        <v>0.44</v>
      </c>
      <c r="F11" s="37" t="s">
        <v>2</v>
      </c>
      <c r="H11" s="9" t="s">
        <v>221</v>
      </c>
      <c r="I11" s="3"/>
      <c r="J11" s="10" t="s">
        <v>6</v>
      </c>
      <c r="K11" s="54">
        <v>1600</v>
      </c>
      <c r="L11" s="3"/>
      <c r="M11" s="3"/>
      <c r="N11" s="11" t="s">
        <v>8</v>
      </c>
    </row>
    <row r="12" spans="1:6" ht="12.75">
      <c r="A12" s="4" t="s">
        <v>229</v>
      </c>
      <c r="B12" s="1">
        <v>2</v>
      </c>
      <c r="C12" s="1" t="s">
        <v>4</v>
      </c>
      <c r="D12" s="2" t="s">
        <v>6</v>
      </c>
      <c r="E12" s="59">
        <f>J1*B12</f>
        <v>22</v>
      </c>
      <c r="F12" s="37" t="s">
        <v>2</v>
      </c>
    </row>
    <row r="13" spans="1:6" ht="12.75">
      <c r="A13" s="4" t="s">
        <v>230</v>
      </c>
      <c r="B13" s="1">
        <v>2</v>
      </c>
      <c r="C13" s="1" t="s">
        <v>4</v>
      </c>
      <c r="D13" s="2" t="s">
        <v>6</v>
      </c>
      <c r="E13" s="59">
        <f>B13*J1</f>
        <v>22</v>
      </c>
      <c r="F13" s="37" t="s">
        <v>2</v>
      </c>
    </row>
    <row r="14" spans="1:14" ht="13.5" thickBot="1">
      <c r="A14" s="9" t="s">
        <v>231</v>
      </c>
      <c r="B14" s="3">
        <v>0.1</v>
      </c>
      <c r="C14" s="3" t="s">
        <v>4</v>
      </c>
      <c r="D14" s="2" t="s">
        <v>6</v>
      </c>
      <c r="E14" s="60">
        <v>1.1</v>
      </c>
      <c r="F14" s="42" t="s">
        <v>2</v>
      </c>
      <c r="H14" s="74" t="s">
        <v>19</v>
      </c>
      <c r="I14" s="75"/>
      <c r="J14" s="75"/>
      <c r="K14" s="75"/>
      <c r="L14" s="75"/>
      <c r="M14" s="75"/>
      <c r="N14" s="76"/>
    </row>
    <row r="15" spans="8:14" ht="13.5" thickBot="1">
      <c r="H15" s="4" t="s">
        <v>19</v>
      </c>
      <c r="I15" s="1">
        <v>85</v>
      </c>
      <c r="J15" s="1" t="s">
        <v>7</v>
      </c>
      <c r="K15" s="2" t="s">
        <v>6</v>
      </c>
      <c r="L15" s="2"/>
      <c r="M15" s="13">
        <f>I15*J1</f>
        <v>935</v>
      </c>
      <c r="N15" s="8" t="s">
        <v>8</v>
      </c>
    </row>
    <row r="16" spans="1:14" ht="13.5" thickBot="1">
      <c r="A16" s="16" t="s">
        <v>21</v>
      </c>
      <c r="B16" s="22"/>
      <c r="C16" s="22"/>
      <c r="D16" s="22"/>
      <c r="E16" s="22"/>
      <c r="F16" s="23"/>
      <c r="H16" s="4" t="s">
        <v>20</v>
      </c>
      <c r="I16" s="1"/>
      <c r="J16" s="1"/>
      <c r="K16" s="2" t="s">
        <v>6</v>
      </c>
      <c r="L16" s="2"/>
      <c r="M16" s="14">
        <f>M15*5%</f>
        <v>46.75</v>
      </c>
      <c r="N16" s="8" t="s">
        <v>8</v>
      </c>
    </row>
    <row r="17" spans="1:14" ht="14.25" thickBot="1" thickTop="1">
      <c r="A17" s="24"/>
      <c r="B17" s="2"/>
      <c r="C17" s="2"/>
      <c r="D17" s="2"/>
      <c r="E17" s="2"/>
      <c r="F17" s="25"/>
      <c r="H17" s="9" t="s">
        <v>22</v>
      </c>
      <c r="I17" s="3"/>
      <c r="J17" s="3"/>
      <c r="K17" s="10" t="s">
        <v>6</v>
      </c>
      <c r="L17" s="10"/>
      <c r="M17" s="15">
        <f>M15*15%</f>
        <v>140.25</v>
      </c>
      <c r="N17" s="11" t="s">
        <v>8</v>
      </c>
    </row>
    <row r="18" spans="1:6" ht="13.5" thickBot="1">
      <c r="A18" s="24" t="s">
        <v>38</v>
      </c>
      <c r="B18" s="2"/>
      <c r="C18" s="2"/>
      <c r="D18" s="2" t="s">
        <v>42</v>
      </c>
      <c r="E18" s="2"/>
      <c r="F18" s="25"/>
    </row>
    <row r="19" spans="1:14" ht="13.5" thickBot="1">
      <c r="A19" s="24" t="s">
        <v>26</v>
      </c>
      <c r="B19" s="2" t="s">
        <v>101</v>
      </c>
      <c r="C19" s="2">
        <v>10</v>
      </c>
      <c r="D19" s="2" t="s">
        <v>7</v>
      </c>
      <c r="E19" s="2">
        <v>110</v>
      </c>
      <c r="F19" s="25" t="s">
        <v>37</v>
      </c>
      <c r="H19" s="71" t="s">
        <v>30</v>
      </c>
      <c r="I19" s="77"/>
      <c r="J19" s="77"/>
      <c r="K19" s="77"/>
      <c r="L19" s="77"/>
      <c r="M19" s="77"/>
      <c r="N19" s="78"/>
    </row>
    <row r="20" spans="1:14" ht="13.5" thickTop="1">
      <c r="A20" s="24"/>
      <c r="B20" s="2" t="s">
        <v>102</v>
      </c>
      <c r="C20" s="2">
        <v>5</v>
      </c>
      <c r="D20" s="2" t="s">
        <v>7</v>
      </c>
      <c r="E20" s="2">
        <v>55</v>
      </c>
      <c r="F20" s="25" t="s">
        <v>37</v>
      </c>
      <c r="H20" s="4" t="s">
        <v>232</v>
      </c>
      <c r="I20" s="1" t="s">
        <v>10</v>
      </c>
      <c r="J20" s="1"/>
      <c r="K20" s="1">
        <f>J1/100</f>
        <v>0.11</v>
      </c>
      <c r="L20" s="1" t="s">
        <v>2</v>
      </c>
      <c r="M20" s="1">
        <f>K20*10</f>
        <v>1.1</v>
      </c>
      <c r="N20" s="8" t="s">
        <v>8</v>
      </c>
    </row>
    <row r="21" spans="1:14" ht="12.75">
      <c r="A21" s="4"/>
      <c r="B21" s="1"/>
      <c r="C21" s="1"/>
      <c r="D21" s="2"/>
      <c r="E21" s="2"/>
      <c r="F21" s="26"/>
      <c r="H21" s="4" t="s">
        <v>233</v>
      </c>
      <c r="I21" s="1" t="s">
        <v>11</v>
      </c>
      <c r="J21" s="1" t="s">
        <v>247</v>
      </c>
      <c r="K21" s="12">
        <f>J1</f>
        <v>11</v>
      </c>
      <c r="L21" s="1" t="s">
        <v>2</v>
      </c>
      <c r="M21" s="1">
        <v>1.1</v>
      </c>
      <c r="N21" s="8" t="s">
        <v>8</v>
      </c>
    </row>
    <row r="22" spans="1:14" ht="12.75" customHeight="1">
      <c r="A22" s="4" t="s">
        <v>202</v>
      </c>
      <c r="B22" s="1"/>
      <c r="C22" s="1"/>
      <c r="D22" s="2"/>
      <c r="E22" s="2"/>
      <c r="F22" s="8"/>
      <c r="H22" s="4" t="s">
        <v>234</v>
      </c>
      <c r="I22" s="1" t="s">
        <v>246</v>
      </c>
      <c r="J22" s="56" t="s">
        <v>85</v>
      </c>
      <c r="K22" s="12">
        <v>0.11</v>
      </c>
      <c r="L22" s="1" t="s">
        <v>2</v>
      </c>
      <c r="M22" s="1">
        <v>0.275</v>
      </c>
      <c r="N22" s="8" t="s">
        <v>8</v>
      </c>
    </row>
    <row r="23" spans="1:14" ht="13.5" thickBot="1">
      <c r="A23" s="9"/>
      <c r="B23" s="3"/>
      <c r="C23" s="3"/>
      <c r="D23" s="10"/>
      <c r="E23" s="10"/>
      <c r="F23" s="11"/>
      <c r="H23" s="4" t="s">
        <v>235</v>
      </c>
      <c r="I23" s="1" t="s">
        <v>12</v>
      </c>
      <c r="J23" s="1" t="s">
        <v>13</v>
      </c>
      <c r="K23" s="1">
        <f>J1*5</f>
        <v>55</v>
      </c>
      <c r="L23" s="1" t="s">
        <v>2</v>
      </c>
      <c r="M23" s="1">
        <f>K23/25</f>
        <v>2.2</v>
      </c>
      <c r="N23" s="8" t="s">
        <v>8</v>
      </c>
    </row>
    <row r="24" spans="8:14" ht="12.75">
      <c r="H24" s="4" t="s">
        <v>236</v>
      </c>
      <c r="I24" s="1" t="s">
        <v>31</v>
      </c>
      <c r="J24" s="1" t="s">
        <v>32</v>
      </c>
      <c r="K24" s="1" t="s">
        <v>147</v>
      </c>
      <c r="L24" s="1"/>
      <c r="M24" s="1"/>
      <c r="N24" s="8"/>
    </row>
    <row r="25" spans="8:14" ht="13.5" thickBot="1">
      <c r="H25" s="9" t="s">
        <v>237</v>
      </c>
      <c r="I25" s="3" t="s">
        <v>33</v>
      </c>
      <c r="J25" s="3" t="s">
        <v>34</v>
      </c>
      <c r="K25" s="3" t="s">
        <v>148</v>
      </c>
      <c r="L25" s="3"/>
      <c r="M25" s="3"/>
      <c r="N25" s="11"/>
    </row>
    <row r="26" spans="8:13" ht="13.5" thickBot="1">
      <c r="H26" s="3" t="s">
        <v>262</v>
      </c>
      <c r="I26" s="68" t="s">
        <v>263</v>
      </c>
      <c r="J26" s="68" t="s">
        <v>264</v>
      </c>
      <c r="K26" s="68" t="s">
        <v>272</v>
      </c>
      <c r="L26" s="69"/>
      <c r="M26" s="68" t="s">
        <v>275</v>
      </c>
    </row>
  </sheetData>
  <sheetProtection/>
  <mergeCells count="4">
    <mergeCell ref="A3:F3"/>
    <mergeCell ref="H3:K3"/>
    <mergeCell ref="H14:N14"/>
    <mergeCell ref="H19:N19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O33" sqref="O33"/>
    </sheetView>
  </sheetViews>
  <sheetFormatPr defaultColWidth="9.140625" defaultRowHeight="12.75"/>
  <cols>
    <col min="1" max="1" width="17.8515625" style="5" customWidth="1"/>
    <col min="2" max="2" width="11.8515625" style="5" customWidth="1"/>
    <col min="3" max="3" width="6.7109375" style="5" customWidth="1"/>
    <col min="4" max="4" width="9.8515625" style="5" customWidth="1"/>
    <col min="5" max="5" width="10.00390625" style="5" customWidth="1"/>
    <col min="6" max="6" width="6.00390625" style="5" customWidth="1"/>
    <col min="7" max="7" width="3.140625" style="5" customWidth="1"/>
    <col min="8" max="8" width="12.421875" style="5" customWidth="1"/>
    <col min="9" max="9" width="11.28125" style="5" customWidth="1"/>
    <col min="10" max="10" width="12.57421875" style="5" customWidth="1"/>
    <col min="11" max="11" width="7.57421875" style="5" customWidth="1"/>
    <col min="12" max="12" width="8.8515625" style="5" customWidth="1"/>
    <col min="13" max="13" width="9.8515625" style="5" customWidth="1"/>
    <col min="14" max="14" width="4.57421875" style="5" customWidth="1"/>
    <col min="15" max="16384" width="9.140625" style="5" customWidth="1"/>
  </cols>
  <sheetData>
    <row r="1" spans="9:13" ht="18">
      <c r="I1" s="34" t="s">
        <v>0</v>
      </c>
      <c r="J1" s="35">
        <v>10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4" t="s">
        <v>223</v>
      </c>
      <c r="B4" s="12">
        <v>5</v>
      </c>
      <c r="C4" s="12" t="s">
        <v>4</v>
      </c>
      <c r="D4" s="2" t="s">
        <v>6</v>
      </c>
      <c r="E4" s="59">
        <f>J1*B4</f>
        <v>50</v>
      </c>
      <c r="F4" s="37" t="s">
        <v>2</v>
      </c>
      <c r="H4" s="38" t="s">
        <v>190</v>
      </c>
      <c r="I4" s="32"/>
      <c r="J4" s="30" t="s">
        <v>6</v>
      </c>
      <c r="K4" s="39">
        <v>1.5</v>
      </c>
      <c r="L4" s="32"/>
      <c r="M4" s="32"/>
      <c r="N4" s="33"/>
    </row>
    <row r="5" spans="1:14" ht="12.75">
      <c r="A5" s="4" t="s">
        <v>224</v>
      </c>
      <c r="B5" s="12">
        <v>0.01</v>
      </c>
      <c r="C5" s="12" t="s">
        <v>4</v>
      </c>
      <c r="D5" s="2" t="s">
        <v>6</v>
      </c>
      <c r="E5" s="59">
        <f>B5*J1</f>
        <v>0.1</v>
      </c>
      <c r="F5" s="37" t="s">
        <v>2</v>
      </c>
      <c r="H5" s="4" t="s">
        <v>16</v>
      </c>
      <c r="I5" s="1"/>
      <c r="J5" s="2" t="s">
        <v>6</v>
      </c>
      <c r="K5" s="49" t="s">
        <v>39</v>
      </c>
      <c r="L5" s="1"/>
      <c r="M5" s="49"/>
      <c r="N5" s="8"/>
    </row>
    <row r="6" spans="1:14" ht="12.75">
      <c r="A6" s="4" t="s">
        <v>239</v>
      </c>
      <c r="B6" s="1">
        <v>1</v>
      </c>
      <c r="C6" s="1" t="s">
        <v>4</v>
      </c>
      <c r="D6" s="2" t="s">
        <v>6</v>
      </c>
      <c r="E6" s="59">
        <f>J1</f>
        <v>10</v>
      </c>
      <c r="F6" s="37" t="s">
        <v>2</v>
      </c>
      <c r="H6" s="4" t="s">
        <v>17</v>
      </c>
      <c r="I6" s="1" t="s">
        <v>9</v>
      </c>
      <c r="J6" s="2" t="s">
        <v>6</v>
      </c>
      <c r="K6" s="53" t="s">
        <v>103</v>
      </c>
      <c r="L6" s="1" t="s">
        <v>24</v>
      </c>
      <c r="M6" s="49">
        <v>15</v>
      </c>
      <c r="N6" s="8" t="s">
        <v>80</v>
      </c>
    </row>
    <row r="7" spans="1:14" ht="12.75">
      <c r="A7" s="4" t="s">
        <v>225</v>
      </c>
      <c r="B7" s="1">
        <v>0.5</v>
      </c>
      <c r="C7" s="1" t="s">
        <v>4</v>
      </c>
      <c r="D7" s="2" t="s">
        <v>6</v>
      </c>
      <c r="E7" s="59">
        <f>J1*B7</f>
        <v>5</v>
      </c>
      <c r="F7" s="37" t="s">
        <v>2</v>
      </c>
      <c r="H7" s="4" t="s">
        <v>18</v>
      </c>
      <c r="I7" s="1"/>
      <c r="J7" s="2" t="s">
        <v>6</v>
      </c>
      <c r="K7" s="49">
        <v>25</v>
      </c>
      <c r="L7" s="1" t="s">
        <v>86</v>
      </c>
      <c r="M7" s="49"/>
      <c r="N7" s="8"/>
    </row>
    <row r="8" spans="1:14" ht="12.75">
      <c r="A8" s="4" t="s">
        <v>226</v>
      </c>
      <c r="B8" s="1">
        <v>1</v>
      </c>
      <c r="C8" s="1" t="s">
        <v>5</v>
      </c>
      <c r="D8" s="2" t="s">
        <v>6</v>
      </c>
      <c r="E8" s="59">
        <f>J1*1</f>
        <v>10</v>
      </c>
      <c r="F8" s="37" t="s">
        <v>3</v>
      </c>
      <c r="H8" s="4" t="s">
        <v>191</v>
      </c>
      <c r="I8" s="1"/>
      <c r="J8" s="2" t="s">
        <v>6</v>
      </c>
      <c r="K8" s="53" t="s">
        <v>219</v>
      </c>
      <c r="L8" s="45"/>
      <c r="M8" s="45"/>
      <c r="N8" s="8"/>
    </row>
    <row r="9" spans="1:14" ht="12.75">
      <c r="A9" s="4" t="s">
        <v>227</v>
      </c>
      <c r="B9" s="1">
        <v>1</v>
      </c>
      <c r="C9" s="1" t="s">
        <v>5</v>
      </c>
      <c r="D9" s="2" t="s">
        <v>6</v>
      </c>
      <c r="E9" s="59">
        <v>10</v>
      </c>
      <c r="F9" s="37" t="s">
        <v>3</v>
      </c>
      <c r="H9" s="4" t="s">
        <v>67</v>
      </c>
      <c r="I9" s="1"/>
      <c r="J9" s="2" t="s">
        <v>6</v>
      </c>
      <c r="K9" s="53" t="s">
        <v>96</v>
      </c>
      <c r="L9" s="1" t="s">
        <v>87</v>
      </c>
      <c r="M9" s="1"/>
      <c r="N9" s="8"/>
    </row>
    <row r="10" spans="1:14" ht="12.75">
      <c r="A10" s="58" t="s">
        <v>248</v>
      </c>
      <c r="B10" s="1" t="s">
        <v>250</v>
      </c>
      <c r="C10" s="1" t="s">
        <v>249</v>
      </c>
      <c r="D10" s="1"/>
      <c r="E10" s="59"/>
      <c r="F10" s="37"/>
      <c r="H10" s="4"/>
      <c r="I10" s="1"/>
      <c r="J10" s="2"/>
      <c r="K10" s="53"/>
      <c r="L10" s="1"/>
      <c r="M10" s="1"/>
      <c r="N10" s="8"/>
    </row>
    <row r="11" spans="1:14" ht="12.75">
      <c r="A11" s="4" t="s">
        <v>228</v>
      </c>
      <c r="B11" s="1">
        <v>0.04</v>
      </c>
      <c r="C11" s="1" t="s">
        <v>4</v>
      </c>
      <c r="D11" s="2" t="s">
        <v>6</v>
      </c>
      <c r="E11" s="59">
        <f>J1*B11</f>
        <v>0.4</v>
      </c>
      <c r="F11" s="37" t="s">
        <v>2</v>
      </c>
      <c r="H11" s="4" t="s">
        <v>66</v>
      </c>
      <c r="I11" s="1"/>
      <c r="J11" s="2" t="s">
        <v>6</v>
      </c>
      <c r="K11" s="49" t="s">
        <v>100</v>
      </c>
      <c r="L11" s="1" t="s">
        <v>87</v>
      </c>
      <c r="M11" s="1"/>
      <c r="N11" s="8"/>
    </row>
    <row r="12" spans="1:14" ht="12.75">
      <c r="A12" s="4" t="s">
        <v>229</v>
      </c>
      <c r="B12" s="1">
        <v>2</v>
      </c>
      <c r="C12" s="1" t="s">
        <v>4</v>
      </c>
      <c r="D12" s="2" t="s">
        <v>6</v>
      </c>
      <c r="E12" s="59">
        <f>J1*B12</f>
        <v>20</v>
      </c>
      <c r="F12" s="37" t="s">
        <v>2</v>
      </c>
      <c r="H12" s="4" t="s">
        <v>182</v>
      </c>
      <c r="I12" s="1" t="s">
        <v>192</v>
      </c>
      <c r="J12" s="2" t="s">
        <v>6</v>
      </c>
      <c r="K12" s="49" t="s">
        <v>200</v>
      </c>
      <c r="L12" s="1" t="s">
        <v>194</v>
      </c>
      <c r="M12" s="1"/>
      <c r="N12" s="8"/>
    </row>
    <row r="13" spans="1:14" ht="12.75">
      <c r="A13" s="4" t="s">
        <v>230</v>
      </c>
      <c r="B13" s="1">
        <v>2</v>
      </c>
      <c r="C13" s="1" t="s">
        <v>4</v>
      </c>
      <c r="D13" s="2" t="s">
        <v>6</v>
      </c>
      <c r="E13" s="59">
        <f>B13*J1</f>
        <v>20</v>
      </c>
      <c r="F13" s="37" t="s">
        <v>2</v>
      </c>
      <c r="H13" s="4" t="s">
        <v>221</v>
      </c>
      <c r="I13" s="1"/>
      <c r="J13" s="2" t="s">
        <v>6</v>
      </c>
      <c r="K13" s="49" t="s">
        <v>184</v>
      </c>
      <c r="L13" s="1"/>
      <c r="M13" s="1"/>
      <c r="N13" s="8"/>
    </row>
    <row r="14" spans="1:14" ht="13.5" thickBot="1">
      <c r="A14" s="9" t="s">
        <v>231</v>
      </c>
      <c r="B14" s="3">
        <v>0.1</v>
      </c>
      <c r="C14" s="3" t="s">
        <v>4</v>
      </c>
      <c r="D14" s="2" t="s">
        <v>6</v>
      </c>
      <c r="E14" s="60">
        <v>1</v>
      </c>
      <c r="F14" s="42" t="s">
        <v>2</v>
      </c>
      <c r="H14" s="9" t="s">
        <v>222</v>
      </c>
      <c r="I14" s="3"/>
      <c r="J14" s="3"/>
      <c r="K14" s="3"/>
      <c r="L14" s="3"/>
      <c r="M14" s="3"/>
      <c r="N14" s="11"/>
    </row>
    <row r="15" ht="13.5" thickBot="1"/>
    <row r="16" spans="1:6" ht="13.5" thickBot="1">
      <c r="A16" s="16" t="s">
        <v>21</v>
      </c>
      <c r="B16" s="22"/>
      <c r="C16" s="22"/>
      <c r="D16" s="22"/>
      <c r="E16" s="22"/>
      <c r="F16" s="23"/>
    </row>
    <row r="17" spans="1:14" ht="14.25" thickBot="1" thickTop="1">
      <c r="A17" s="24"/>
      <c r="B17" s="2"/>
      <c r="C17" s="2"/>
      <c r="D17" s="2"/>
      <c r="E17" s="2"/>
      <c r="F17" s="25"/>
      <c r="H17" s="74" t="s">
        <v>19</v>
      </c>
      <c r="I17" s="75"/>
      <c r="J17" s="75"/>
      <c r="K17" s="75"/>
      <c r="L17" s="75"/>
      <c r="M17" s="75"/>
      <c r="N17" s="76"/>
    </row>
    <row r="18" spans="1:14" ht="13.5" thickTop="1">
      <c r="A18" s="24" t="s">
        <v>38</v>
      </c>
      <c r="B18" s="2"/>
      <c r="C18" s="2"/>
      <c r="D18" s="2" t="s">
        <v>43</v>
      </c>
      <c r="E18" s="2"/>
      <c r="F18" s="25"/>
      <c r="H18" s="4" t="s">
        <v>19</v>
      </c>
      <c r="I18" s="1">
        <v>85</v>
      </c>
      <c r="J18" s="1" t="s">
        <v>7</v>
      </c>
      <c r="K18" s="2" t="s">
        <v>6</v>
      </c>
      <c r="L18" s="2"/>
      <c r="M18" s="13">
        <f>I18*J1</f>
        <v>850</v>
      </c>
      <c r="N18" s="8" t="s">
        <v>8</v>
      </c>
    </row>
    <row r="19" spans="1:14" ht="12.75">
      <c r="A19" s="24" t="s">
        <v>26</v>
      </c>
      <c r="B19" s="2" t="s">
        <v>101</v>
      </c>
      <c r="C19" s="2">
        <v>10</v>
      </c>
      <c r="D19" s="2" t="s">
        <v>7</v>
      </c>
      <c r="E19" s="2">
        <v>100</v>
      </c>
      <c r="F19" s="25" t="s">
        <v>37</v>
      </c>
      <c r="H19" s="4" t="s">
        <v>20</v>
      </c>
      <c r="I19" s="1"/>
      <c r="J19" s="1"/>
      <c r="K19" s="2" t="s">
        <v>6</v>
      </c>
      <c r="L19" s="2"/>
      <c r="M19" s="14">
        <f>M18*5%</f>
        <v>42.5</v>
      </c>
      <c r="N19" s="8" t="s">
        <v>8</v>
      </c>
    </row>
    <row r="20" spans="1:14" ht="13.5" thickBot="1">
      <c r="A20" s="24"/>
      <c r="B20" s="2" t="s">
        <v>97</v>
      </c>
      <c r="C20" s="2">
        <v>4</v>
      </c>
      <c r="D20" s="2" t="s">
        <v>7</v>
      </c>
      <c r="E20" s="2">
        <v>40</v>
      </c>
      <c r="F20" s="25" t="s">
        <v>37</v>
      </c>
      <c r="H20" s="9" t="s">
        <v>22</v>
      </c>
      <c r="I20" s="3"/>
      <c r="J20" s="3"/>
      <c r="K20" s="10" t="s">
        <v>6</v>
      </c>
      <c r="L20" s="10"/>
      <c r="M20" s="15">
        <f>M18*15%</f>
        <v>127.5</v>
      </c>
      <c r="N20" s="11" t="s">
        <v>8</v>
      </c>
    </row>
    <row r="21" spans="1:6" ht="12.75">
      <c r="A21" s="4"/>
      <c r="B21" s="1"/>
      <c r="C21" s="1"/>
      <c r="D21" s="2"/>
      <c r="E21" s="2"/>
      <c r="F21" s="26"/>
    </row>
    <row r="22" spans="1:6" ht="13.5" thickBot="1">
      <c r="A22" s="4" t="s">
        <v>195</v>
      </c>
      <c r="B22" s="1"/>
      <c r="C22" s="1"/>
      <c r="D22" s="2"/>
      <c r="E22" s="2"/>
      <c r="F22" s="8"/>
    </row>
    <row r="23" spans="1:14" ht="13.5" thickBot="1">
      <c r="A23" s="9"/>
      <c r="B23" s="3"/>
      <c r="C23" s="3"/>
      <c r="D23" s="10"/>
      <c r="E23" s="10"/>
      <c r="F23" s="11"/>
      <c r="H23" s="71" t="s">
        <v>30</v>
      </c>
      <c r="I23" s="77"/>
      <c r="J23" s="77"/>
      <c r="K23" s="77"/>
      <c r="L23" s="77"/>
      <c r="M23" s="77"/>
      <c r="N23" s="78"/>
    </row>
    <row r="24" spans="8:14" ht="12.75">
      <c r="H24" s="4" t="s">
        <v>232</v>
      </c>
      <c r="I24" s="1" t="s">
        <v>10</v>
      </c>
      <c r="J24" s="1"/>
      <c r="K24" s="1">
        <f>J1/100</f>
        <v>0.1</v>
      </c>
      <c r="L24" s="1" t="s">
        <v>2</v>
      </c>
      <c r="M24" s="1">
        <f>K24*10</f>
        <v>1</v>
      </c>
      <c r="N24" s="8" t="s">
        <v>8</v>
      </c>
    </row>
    <row r="25" spans="8:14" ht="12.75">
      <c r="H25" s="4" t="s">
        <v>233</v>
      </c>
      <c r="I25" s="1" t="s">
        <v>11</v>
      </c>
      <c r="J25" s="1" t="s">
        <v>247</v>
      </c>
      <c r="K25" s="12">
        <f>J1</f>
        <v>10</v>
      </c>
      <c r="L25" s="1" t="s">
        <v>2</v>
      </c>
      <c r="M25" s="1">
        <v>1</v>
      </c>
      <c r="N25" s="8" t="s">
        <v>8</v>
      </c>
    </row>
    <row r="26" spans="8:14" ht="12.75" customHeight="1">
      <c r="H26" s="4" t="s">
        <v>234</v>
      </c>
      <c r="I26" s="1" t="s">
        <v>246</v>
      </c>
      <c r="J26" s="56" t="s">
        <v>85</v>
      </c>
      <c r="K26" s="12">
        <v>0.1</v>
      </c>
      <c r="L26" s="1" t="s">
        <v>2</v>
      </c>
      <c r="M26" s="1">
        <v>0.25</v>
      </c>
      <c r="N26" s="8" t="s">
        <v>8</v>
      </c>
    </row>
    <row r="27" spans="8:14" ht="12.75">
      <c r="H27" s="4" t="s">
        <v>235</v>
      </c>
      <c r="I27" s="1" t="s">
        <v>12</v>
      </c>
      <c r="J27" s="1" t="s">
        <v>13</v>
      </c>
      <c r="K27" s="1">
        <f>J1*5</f>
        <v>50</v>
      </c>
      <c r="L27" s="1" t="s">
        <v>2</v>
      </c>
      <c r="M27" s="1">
        <f>K27/25</f>
        <v>2</v>
      </c>
      <c r="N27" s="8" t="s">
        <v>8</v>
      </c>
    </row>
    <row r="28" spans="8:14" ht="12.75">
      <c r="H28" s="4" t="s">
        <v>236</v>
      </c>
      <c r="I28" s="1" t="s">
        <v>125</v>
      </c>
      <c r="J28" s="1" t="s">
        <v>32</v>
      </c>
      <c r="K28" s="1" t="s">
        <v>145</v>
      </c>
      <c r="L28" s="1"/>
      <c r="M28" s="1"/>
      <c r="N28" s="8"/>
    </row>
    <row r="29" spans="8:14" ht="13.5" thickBot="1">
      <c r="H29" s="9" t="s">
        <v>237</v>
      </c>
      <c r="I29" s="3" t="s">
        <v>33</v>
      </c>
      <c r="J29" s="3" t="s">
        <v>34</v>
      </c>
      <c r="K29" s="3" t="s">
        <v>146</v>
      </c>
      <c r="L29" s="3"/>
      <c r="M29" s="3"/>
      <c r="N29" s="11"/>
    </row>
    <row r="30" spans="8:13" ht="13.5" thickBot="1">
      <c r="H30" s="3" t="s">
        <v>262</v>
      </c>
      <c r="I30" s="68" t="s">
        <v>263</v>
      </c>
      <c r="J30" s="68" t="s">
        <v>264</v>
      </c>
      <c r="K30" s="68" t="s">
        <v>272</v>
      </c>
      <c r="L30" s="69"/>
      <c r="M30" s="68" t="s">
        <v>274</v>
      </c>
    </row>
    <row r="31" ht="12.75">
      <c r="M31" s="2"/>
    </row>
  </sheetData>
  <sheetProtection/>
  <mergeCells count="4">
    <mergeCell ref="A3:F3"/>
    <mergeCell ref="H3:K3"/>
    <mergeCell ref="H17:N17"/>
    <mergeCell ref="H23:N23"/>
  </mergeCells>
  <printOptions/>
  <pageMargins left="0.75" right="0.75" top="1" bottom="1" header="0.5" footer="0.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L32" sqref="L32"/>
    </sheetView>
  </sheetViews>
  <sheetFormatPr defaultColWidth="9.140625" defaultRowHeight="12.75"/>
  <cols>
    <col min="1" max="1" width="18.140625" style="5" customWidth="1"/>
    <col min="2" max="2" width="11.8515625" style="5" customWidth="1"/>
    <col min="3" max="3" width="6.7109375" style="5" customWidth="1"/>
    <col min="4" max="4" width="9.8515625" style="5" customWidth="1"/>
    <col min="5" max="5" width="10.00390625" style="5" customWidth="1"/>
    <col min="6" max="6" width="6.00390625" style="5" customWidth="1"/>
    <col min="7" max="7" width="3.140625" style="5" customWidth="1"/>
    <col min="8" max="8" width="13.00390625" style="5" customWidth="1"/>
    <col min="9" max="9" width="11.28125" style="5" customWidth="1"/>
    <col min="10" max="10" width="12.57421875" style="5" customWidth="1"/>
    <col min="11" max="11" width="7.57421875" style="5" customWidth="1"/>
    <col min="12" max="12" width="9.00390625" style="5" customWidth="1"/>
    <col min="13" max="13" width="9.8515625" style="5" customWidth="1"/>
    <col min="14" max="14" width="7.7109375" style="5" customWidth="1"/>
    <col min="15" max="16384" width="9.140625" style="5" customWidth="1"/>
  </cols>
  <sheetData>
    <row r="1" spans="9:13" ht="18">
      <c r="I1" s="34" t="s">
        <v>0</v>
      </c>
      <c r="J1" s="35">
        <v>9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4" t="s">
        <v>223</v>
      </c>
      <c r="B4" s="12">
        <v>5</v>
      </c>
      <c r="C4" s="12" t="s">
        <v>4</v>
      </c>
      <c r="D4" s="2" t="s">
        <v>6</v>
      </c>
      <c r="E4" s="59">
        <f>J1*B4</f>
        <v>45</v>
      </c>
      <c r="F4" s="37" t="s">
        <v>2</v>
      </c>
      <c r="H4" s="38" t="s">
        <v>190</v>
      </c>
      <c r="I4" s="32"/>
      <c r="J4" s="30" t="s">
        <v>6</v>
      </c>
      <c r="K4" s="39">
        <v>1.5</v>
      </c>
      <c r="L4" s="32"/>
      <c r="M4" s="32"/>
      <c r="N4" s="33"/>
    </row>
    <row r="5" spans="1:14" ht="12.75">
      <c r="A5" s="4" t="s">
        <v>224</v>
      </c>
      <c r="B5" s="12">
        <v>0.01</v>
      </c>
      <c r="C5" s="12" t="s">
        <v>4</v>
      </c>
      <c r="D5" s="2" t="s">
        <v>6</v>
      </c>
      <c r="E5" s="59">
        <v>0.1</v>
      </c>
      <c r="F5" s="37" t="s">
        <v>2</v>
      </c>
      <c r="H5" s="4" t="s">
        <v>16</v>
      </c>
      <c r="I5" s="1"/>
      <c r="J5" s="2" t="s">
        <v>6</v>
      </c>
      <c r="K5" s="1" t="s">
        <v>39</v>
      </c>
      <c r="L5" s="1"/>
      <c r="M5" s="1"/>
      <c r="N5" s="8"/>
    </row>
    <row r="6" spans="1:14" ht="12.75">
      <c r="A6" s="4" t="s">
        <v>239</v>
      </c>
      <c r="B6" s="1">
        <v>1</v>
      </c>
      <c r="C6" s="1" t="s">
        <v>4</v>
      </c>
      <c r="D6" s="2" t="s">
        <v>6</v>
      </c>
      <c r="E6" s="59">
        <f>J1</f>
        <v>9</v>
      </c>
      <c r="F6" s="37" t="s">
        <v>2</v>
      </c>
      <c r="H6" s="4" t="s">
        <v>17</v>
      </c>
      <c r="I6" s="1" t="s">
        <v>9</v>
      </c>
      <c r="J6" s="2" t="s">
        <v>6</v>
      </c>
      <c r="K6" s="40" t="s">
        <v>181</v>
      </c>
      <c r="L6" s="1"/>
      <c r="M6" s="1" t="s">
        <v>41</v>
      </c>
      <c r="N6" s="8"/>
    </row>
    <row r="7" spans="1:14" ht="12.75">
      <c r="A7" s="4" t="s">
        <v>225</v>
      </c>
      <c r="B7" s="1">
        <v>0.5</v>
      </c>
      <c r="C7" s="1" t="s">
        <v>4</v>
      </c>
      <c r="D7" s="2" t="s">
        <v>6</v>
      </c>
      <c r="E7" s="59">
        <f>J1*B7</f>
        <v>4.5</v>
      </c>
      <c r="F7" s="37" t="s">
        <v>2</v>
      </c>
      <c r="H7" s="4" t="s">
        <v>18</v>
      </c>
      <c r="I7" s="1"/>
      <c r="J7" s="2" t="s">
        <v>6</v>
      </c>
      <c r="K7" s="1" t="s">
        <v>105</v>
      </c>
      <c r="L7" s="1" t="s">
        <v>86</v>
      </c>
      <c r="M7" s="1"/>
      <c r="N7" s="8"/>
    </row>
    <row r="8" spans="1:14" ht="12.75">
      <c r="A8" s="4" t="s">
        <v>226</v>
      </c>
      <c r="B8" s="1">
        <v>1</v>
      </c>
      <c r="C8" s="1" t="s">
        <v>5</v>
      </c>
      <c r="D8" s="2" t="s">
        <v>6</v>
      </c>
      <c r="E8" s="59">
        <f>J1*1</f>
        <v>9</v>
      </c>
      <c r="F8" s="37" t="s">
        <v>3</v>
      </c>
      <c r="H8" s="4" t="s">
        <v>191</v>
      </c>
      <c r="I8" s="1"/>
      <c r="J8" s="2" t="s">
        <v>6</v>
      </c>
      <c r="K8" s="41" t="s">
        <v>219</v>
      </c>
      <c r="L8" s="45"/>
      <c r="M8" s="45"/>
      <c r="N8" s="8"/>
    </row>
    <row r="9" spans="1:14" ht="12.75">
      <c r="A9" s="4" t="s">
        <v>227</v>
      </c>
      <c r="B9" s="1">
        <v>1</v>
      </c>
      <c r="C9" s="1" t="s">
        <v>5</v>
      </c>
      <c r="D9" s="2" t="s">
        <v>6</v>
      </c>
      <c r="E9" s="59">
        <v>9</v>
      </c>
      <c r="F9" s="37" t="s">
        <v>3</v>
      </c>
      <c r="H9" s="4" t="s">
        <v>67</v>
      </c>
      <c r="I9" s="1"/>
      <c r="J9" s="2" t="s">
        <v>6</v>
      </c>
      <c r="K9" s="41" t="s">
        <v>96</v>
      </c>
      <c r="L9" s="1" t="s">
        <v>87</v>
      </c>
      <c r="M9" s="1"/>
      <c r="N9" s="8"/>
    </row>
    <row r="10" spans="1:14" ht="12.75">
      <c r="A10" s="58" t="s">
        <v>248</v>
      </c>
      <c r="B10" s="1" t="s">
        <v>250</v>
      </c>
      <c r="C10" s="1" t="s">
        <v>249</v>
      </c>
      <c r="D10" s="1"/>
      <c r="E10" s="59"/>
      <c r="F10" s="37"/>
      <c r="H10" s="4"/>
      <c r="I10" s="1"/>
      <c r="J10" s="2"/>
      <c r="K10" s="41"/>
      <c r="L10" s="1"/>
      <c r="M10" s="1"/>
      <c r="N10" s="8"/>
    </row>
    <row r="11" spans="1:14" ht="12.75">
      <c r="A11" s="4" t="s">
        <v>228</v>
      </c>
      <c r="B11" s="1">
        <v>0.04</v>
      </c>
      <c r="C11" s="1" t="s">
        <v>4</v>
      </c>
      <c r="D11" s="2" t="s">
        <v>6</v>
      </c>
      <c r="E11" s="59">
        <f>J1*B11</f>
        <v>0.36</v>
      </c>
      <c r="F11" s="37" t="s">
        <v>2</v>
      </c>
      <c r="H11" s="4" t="s">
        <v>66</v>
      </c>
      <c r="I11" s="1"/>
      <c r="J11" s="2" t="s">
        <v>6</v>
      </c>
      <c r="K11" s="1" t="s">
        <v>100</v>
      </c>
      <c r="L11" s="1" t="s">
        <v>87</v>
      </c>
      <c r="M11" s="1"/>
      <c r="N11" s="8"/>
    </row>
    <row r="12" spans="1:14" ht="12.75">
      <c r="A12" s="4" t="s">
        <v>229</v>
      </c>
      <c r="B12" s="1">
        <v>2</v>
      </c>
      <c r="C12" s="1" t="s">
        <v>4</v>
      </c>
      <c r="D12" s="2" t="s">
        <v>6</v>
      </c>
      <c r="E12" s="59">
        <f>J1*B12</f>
        <v>18</v>
      </c>
      <c r="F12" s="37" t="s">
        <v>2</v>
      </c>
      <c r="H12" s="4" t="s">
        <v>182</v>
      </c>
      <c r="I12" s="1" t="s">
        <v>192</v>
      </c>
      <c r="J12" s="2" t="s">
        <v>6</v>
      </c>
      <c r="K12" s="1" t="s">
        <v>199</v>
      </c>
      <c r="L12" s="1" t="s">
        <v>194</v>
      </c>
      <c r="M12" s="1"/>
      <c r="N12" s="8"/>
    </row>
    <row r="13" spans="1:14" ht="12.75">
      <c r="A13" s="4" t="s">
        <v>230</v>
      </c>
      <c r="B13" s="1">
        <v>2</v>
      </c>
      <c r="C13" s="1" t="s">
        <v>4</v>
      </c>
      <c r="D13" s="2" t="s">
        <v>6</v>
      </c>
      <c r="E13" s="59">
        <f>B13*J1</f>
        <v>18</v>
      </c>
      <c r="F13" s="37" t="s">
        <v>2</v>
      </c>
      <c r="H13" s="4" t="s">
        <v>221</v>
      </c>
      <c r="I13" s="1"/>
      <c r="J13" s="2" t="s">
        <v>6</v>
      </c>
      <c r="K13" s="1" t="s">
        <v>185</v>
      </c>
      <c r="L13" s="1"/>
      <c r="M13" s="1"/>
      <c r="N13" s="8"/>
    </row>
    <row r="14" spans="1:14" ht="13.5" thickBot="1">
      <c r="A14" s="9" t="s">
        <v>231</v>
      </c>
      <c r="B14" s="3">
        <v>0.1</v>
      </c>
      <c r="C14" s="3" t="s">
        <v>4</v>
      </c>
      <c r="D14" s="2" t="s">
        <v>6</v>
      </c>
      <c r="E14" s="60">
        <v>0.9</v>
      </c>
      <c r="F14" s="42" t="s">
        <v>2</v>
      </c>
      <c r="H14" s="9" t="s">
        <v>222</v>
      </c>
      <c r="I14" s="3"/>
      <c r="J14" s="3"/>
      <c r="K14" s="3"/>
      <c r="L14" s="3"/>
      <c r="M14" s="3"/>
      <c r="N14" s="11"/>
    </row>
    <row r="15" ht="13.5" thickBot="1"/>
    <row r="16" spans="1:6" ht="13.5" thickBot="1">
      <c r="A16" s="16" t="s">
        <v>21</v>
      </c>
      <c r="B16" s="22"/>
      <c r="C16" s="22"/>
      <c r="D16" s="22"/>
      <c r="E16" s="22"/>
      <c r="F16" s="23"/>
    </row>
    <row r="17" spans="1:14" ht="14.25" thickBot="1" thickTop="1">
      <c r="A17" s="24"/>
      <c r="B17" s="2"/>
      <c r="C17" s="2"/>
      <c r="D17" s="2"/>
      <c r="E17" s="2"/>
      <c r="F17" s="25"/>
      <c r="H17" s="74" t="s">
        <v>19</v>
      </c>
      <c r="I17" s="75"/>
      <c r="J17" s="75"/>
      <c r="K17" s="75"/>
      <c r="L17" s="75"/>
      <c r="M17" s="75"/>
      <c r="N17" s="76"/>
    </row>
    <row r="18" spans="1:14" ht="13.5" thickTop="1">
      <c r="A18" s="24" t="s">
        <v>38</v>
      </c>
      <c r="B18" s="2"/>
      <c r="C18" s="2"/>
      <c r="D18" s="2" t="s">
        <v>27</v>
      </c>
      <c r="E18" s="2"/>
      <c r="F18" s="25"/>
      <c r="H18" s="4" t="s">
        <v>19</v>
      </c>
      <c r="I18" s="1">
        <v>85</v>
      </c>
      <c r="J18" s="1" t="s">
        <v>7</v>
      </c>
      <c r="K18" s="2" t="s">
        <v>6</v>
      </c>
      <c r="L18" s="2"/>
      <c r="M18" s="13">
        <f>I18*J1</f>
        <v>765</v>
      </c>
      <c r="N18" s="8" t="s">
        <v>8</v>
      </c>
    </row>
    <row r="19" spans="1:14" ht="12.75">
      <c r="A19" s="24" t="s">
        <v>26</v>
      </c>
      <c r="B19" s="2" t="s">
        <v>101</v>
      </c>
      <c r="C19" s="2">
        <v>10</v>
      </c>
      <c r="D19" s="2" t="s">
        <v>7</v>
      </c>
      <c r="E19" s="2">
        <v>90</v>
      </c>
      <c r="F19" s="25" t="s">
        <v>37</v>
      </c>
      <c r="H19" s="4" t="s">
        <v>20</v>
      </c>
      <c r="I19" s="1"/>
      <c r="J19" s="1"/>
      <c r="K19" s="2" t="s">
        <v>6</v>
      </c>
      <c r="L19" s="2"/>
      <c r="M19" s="14">
        <f>M18*5%</f>
        <v>38.25</v>
      </c>
      <c r="N19" s="8" t="s">
        <v>8</v>
      </c>
    </row>
    <row r="20" spans="1:14" ht="13.5" thickBot="1">
      <c r="A20" s="24"/>
      <c r="B20" s="2" t="s">
        <v>97</v>
      </c>
      <c r="C20" s="2">
        <v>4</v>
      </c>
      <c r="D20" s="2" t="s">
        <v>7</v>
      </c>
      <c r="E20" s="2">
        <v>36</v>
      </c>
      <c r="F20" s="25" t="s">
        <v>37</v>
      </c>
      <c r="H20" s="9" t="s">
        <v>22</v>
      </c>
      <c r="I20" s="3"/>
      <c r="J20" s="3"/>
      <c r="K20" s="10" t="s">
        <v>6</v>
      </c>
      <c r="L20" s="10"/>
      <c r="M20" s="15">
        <f>M18*15%</f>
        <v>114.75</v>
      </c>
      <c r="N20" s="11" t="s">
        <v>8</v>
      </c>
    </row>
    <row r="21" spans="1:6" ht="12.75">
      <c r="A21" s="4"/>
      <c r="B21" s="1"/>
      <c r="C21" s="1"/>
      <c r="D21" s="2"/>
      <c r="E21" s="2"/>
      <c r="F21" s="26"/>
    </row>
    <row r="22" spans="1:6" ht="13.5" thickBot="1">
      <c r="A22" s="4" t="s">
        <v>195</v>
      </c>
      <c r="B22" s="1"/>
      <c r="C22" s="1"/>
      <c r="D22" s="2"/>
      <c r="E22" s="2"/>
      <c r="F22" s="8"/>
    </row>
    <row r="23" spans="1:14" ht="13.5" thickBot="1">
      <c r="A23" s="9"/>
      <c r="B23" s="3"/>
      <c r="C23" s="3"/>
      <c r="D23" s="10"/>
      <c r="E23" s="10"/>
      <c r="F23" s="11"/>
      <c r="H23" s="71" t="s">
        <v>30</v>
      </c>
      <c r="I23" s="77"/>
      <c r="J23" s="77"/>
      <c r="K23" s="77"/>
      <c r="L23" s="77"/>
      <c r="M23" s="77"/>
      <c r="N23" s="78"/>
    </row>
    <row r="24" spans="8:14" ht="12.75">
      <c r="H24" s="4" t="s">
        <v>232</v>
      </c>
      <c r="I24" s="1" t="s">
        <v>10</v>
      </c>
      <c r="J24" s="1"/>
      <c r="K24" s="1">
        <f>J1/100</f>
        <v>0.09</v>
      </c>
      <c r="L24" s="1" t="s">
        <v>2</v>
      </c>
      <c r="M24" s="1">
        <f>K24*10</f>
        <v>0.8999999999999999</v>
      </c>
      <c r="N24" s="8" t="s">
        <v>8</v>
      </c>
    </row>
    <row r="25" spans="8:14" ht="12.75">
      <c r="H25" s="4" t="s">
        <v>233</v>
      </c>
      <c r="I25" s="1" t="s">
        <v>11</v>
      </c>
      <c r="J25" s="1" t="s">
        <v>247</v>
      </c>
      <c r="K25" s="12">
        <f>J1</f>
        <v>9</v>
      </c>
      <c r="L25" s="1" t="s">
        <v>2</v>
      </c>
      <c r="M25" s="1">
        <v>0.9</v>
      </c>
      <c r="N25" s="8" t="s">
        <v>8</v>
      </c>
    </row>
    <row r="26" spans="8:14" ht="12.75" customHeight="1">
      <c r="H26" s="4" t="s">
        <v>234</v>
      </c>
      <c r="I26" s="1" t="s">
        <v>246</v>
      </c>
      <c r="J26" s="56" t="s">
        <v>85</v>
      </c>
      <c r="K26" s="12">
        <v>0.09</v>
      </c>
      <c r="L26" s="1" t="s">
        <v>2</v>
      </c>
      <c r="M26" s="1">
        <v>0.25</v>
      </c>
      <c r="N26" s="8" t="s">
        <v>8</v>
      </c>
    </row>
    <row r="27" spans="8:14" ht="12.75">
      <c r="H27" s="4" t="s">
        <v>235</v>
      </c>
      <c r="I27" s="1" t="s">
        <v>12</v>
      </c>
      <c r="J27" s="1" t="s">
        <v>13</v>
      </c>
      <c r="K27" s="1">
        <f>J1*5</f>
        <v>45</v>
      </c>
      <c r="L27" s="1" t="s">
        <v>2</v>
      </c>
      <c r="M27" s="1">
        <f>K27/25</f>
        <v>1.8</v>
      </c>
      <c r="N27" s="8" t="s">
        <v>8</v>
      </c>
    </row>
    <row r="28" spans="8:14" ht="12.75">
      <c r="H28" s="4" t="s">
        <v>236</v>
      </c>
      <c r="I28" s="1" t="s">
        <v>125</v>
      </c>
      <c r="J28" s="1" t="s">
        <v>32</v>
      </c>
      <c r="K28" s="1" t="s">
        <v>143</v>
      </c>
      <c r="L28" s="1"/>
      <c r="M28" s="1"/>
      <c r="N28" s="8"/>
    </row>
    <row r="29" spans="8:14" ht="13.5" thickBot="1">
      <c r="H29" s="9" t="s">
        <v>237</v>
      </c>
      <c r="I29" s="3" t="s">
        <v>33</v>
      </c>
      <c r="J29" s="3" t="s">
        <v>34</v>
      </c>
      <c r="K29" s="3" t="s">
        <v>144</v>
      </c>
      <c r="L29" s="3"/>
      <c r="M29" s="3"/>
      <c r="N29" s="11"/>
    </row>
    <row r="30" spans="8:13" ht="13.5" thickBot="1">
      <c r="H30" s="3" t="s">
        <v>262</v>
      </c>
      <c r="I30" s="68" t="s">
        <v>263</v>
      </c>
      <c r="J30" s="68" t="s">
        <v>264</v>
      </c>
      <c r="K30" s="68" t="s">
        <v>272</v>
      </c>
      <c r="L30" s="69"/>
      <c r="M30" s="68" t="s">
        <v>273</v>
      </c>
    </row>
    <row r="32" ht="12.75">
      <c r="L32" s="2"/>
    </row>
  </sheetData>
  <sheetProtection/>
  <mergeCells count="4">
    <mergeCell ref="A3:F3"/>
    <mergeCell ref="H3:K3"/>
    <mergeCell ref="H17:N17"/>
    <mergeCell ref="H23:N23"/>
  </mergeCell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16.00390625" style="5" customWidth="1"/>
    <col min="2" max="2" width="11.8515625" style="5" customWidth="1"/>
    <col min="3" max="3" width="6.7109375" style="5" customWidth="1"/>
    <col min="4" max="4" width="9.8515625" style="5" customWidth="1"/>
    <col min="5" max="5" width="10.00390625" style="5" customWidth="1"/>
    <col min="6" max="6" width="6.00390625" style="5" customWidth="1"/>
    <col min="7" max="7" width="3.140625" style="5" customWidth="1"/>
    <col min="8" max="8" width="12.421875" style="5" customWidth="1"/>
    <col min="9" max="9" width="11.28125" style="5" customWidth="1"/>
    <col min="10" max="10" width="12.57421875" style="5" customWidth="1"/>
    <col min="11" max="11" width="7.57421875" style="5" customWidth="1"/>
    <col min="12" max="12" width="9.28125" style="5" customWidth="1"/>
    <col min="13" max="13" width="9.8515625" style="5" customWidth="1"/>
    <col min="14" max="14" width="6.7109375" style="5" customWidth="1"/>
    <col min="15" max="16384" width="9.140625" style="5" customWidth="1"/>
  </cols>
  <sheetData>
    <row r="1" spans="9:13" ht="18">
      <c r="I1" s="34" t="s">
        <v>0</v>
      </c>
      <c r="J1" s="35">
        <v>8</v>
      </c>
      <c r="K1" s="34" t="s">
        <v>1</v>
      </c>
      <c r="L1" s="34"/>
      <c r="M1" s="34"/>
    </row>
    <row r="2" ht="13.5" thickBot="1"/>
    <row r="3" spans="1:14" ht="12" customHeight="1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2" customHeight="1" thickTop="1">
      <c r="A4" s="24"/>
      <c r="B4" s="30"/>
      <c r="C4" s="30"/>
      <c r="D4" s="30"/>
      <c r="E4" s="65"/>
      <c r="F4" s="31"/>
      <c r="H4" s="38" t="s">
        <v>190</v>
      </c>
      <c r="I4" s="32"/>
      <c r="J4" s="30" t="s">
        <v>6</v>
      </c>
      <c r="K4" s="39">
        <v>1.5</v>
      </c>
      <c r="L4" s="32"/>
      <c r="M4" s="32"/>
      <c r="N4" s="33"/>
    </row>
    <row r="5" spans="1:14" ht="12.75">
      <c r="A5" s="4" t="s">
        <v>223</v>
      </c>
      <c r="B5" s="12">
        <v>5</v>
      </c>
      <c r="C5" s="12" t="s">
        <v>4</v>
      </c>
      <c r="D5" s="2" t="s">
        <v>6</v>
      </c>
      <c r="E5" s="59">
        <f>J1*B5</f>
        <v>40</v>
      </c>
      <c r="F5" s="37" t="s">
        <v>2</v>
      </c>
      <c r="H5" s="4" t="s">
        <v>16</v>
      </c>
      <c r="I5" s="1"/>
      <c r="J5" s="2" t="s">
        <v>6</v>
      </c>
      <c r="K5" s="1" t="s">
        <v>39</v>
      </c>
      <c r="L5" s="1"/>
      <c r="M5" s="1"/>
      <c r="N5" s="8"/>
    </row>
    <row r="6" spans="1:14" ht="12.75">
      <c r="A6" s="4" t="s">
        <v>224</v>
      </c>
      <c r="B6" s="12">
        <v>0.01</v>
      </c>
      <c r="C6" s="12" t="s">
        <v>4</v>
      </c>
      <c r="D6" s="2" t="s">
        <v>6</v>
      </c>
      <c r="E6" s="59">
        <v>0.1</v>
      </c>
      <c r="F6" s="37" t="s">
        <v>2</v>
      </c>
      <c r="H6" s="4" t="s">
        <v>17</v>
      </c>
      <c r="I6" s="1" t="s">
        <v>9</v>
      </c>
      <c r="J6" s="2" t="s">
        <v>6</v>
      </c>
      <c r="K6" s="40" t="s">
        <v>40</v>
      </c>
      <c r="L6" s="1"/>
      <c r="M6" s="1" t="s">
        <v>107</v>
      </c>
      <c r="N6" s="8" t="s">
        <v>80</v>
      </c>
    </row>
    <row r="7" spans="1:14" ht="12.75">
      <c r="A7" s="4" t="s">
        <v>239</v>
      </c>
      <c r="B7" s="1">
        <v>1</v>
      </c>
      <c r="C7" s="1" t="s">
        <v>4</v>
      </c>
      <c r="D7" s="2" t="s">
        <v>6</v>
      </c>
      <c r="E7" s="59">
        <f>J1</f>
        <v>8</v>
      </c>
      <c r="F7" s="37" t="s">
        <v>2</v>
      </c>
      <c r="H7" s="4" t="s">
        <v>18</v>
      </c>
      <c r="I7" s="1"/>
      <c r="J7" s="2" t="s">
        <v>6</v>
      </c>
      <c r="K7" s="1" t="s">
        <v>105</v>
      </c>
      <c r="L7" s="1" t="s">
        <v>86</v>
      </c>
      <c r="M7" s="1"/>
      <c r="N7" s="8"/>
    </row>
    <row r="8" spans="1:14" ht="12.75">
      <c r="A8" s="4" t="s">
        <v>225</v>
      </c>
      <c r="B8" s="1">
        <v>0.5</v>
      </c>
      <c r="C8" s="1" t="s">
        <v>4</v>
      </c>
      <c r="D8" s="2" t="s">
        <v>6</v>
      </c>
      <c r="E8" s="59">
        <f>J1*B8</f>
        <v>4</v>
      </c>
      <c r="F8" s="37" t="s">
        <v>2</v>
      </c>
      <c r="H8" s="4" t="s">
        <v>191</v>
      </c>
      <c r="I8" s="1"/>
      <c r="J8" s="2" t="s">
        <v>6</v>
      </c>
      <c r="K8" s="41" t="s">
        <v>219</v>
      </c>
      <c r="L8" s="45"/>
      <c r="M8" s="45"/>
      <c r="N8" s="8"/>
    </row>
    <row r="9" spans="1:14" ht="12.75">
      <c r="A9" s="4" t="s">
        <v>226</v>
      </c>
      <c r="B9" s="1">
        <v>1</v>
      </c>
      <c r="C9" s="1" t="s">
        <v>5</v>
      </c>
      <c r="D9" s="2" t="s">
        <v>6</v>
      </c>
      <c r="E9" s="59">
        <f>J1*1</f>
        <v>8</v>
      </c>
      <c r="F9" s="37" t="s">
        <v>3</v>
      </c>
      <c r="H9" s="4" t="s">
        <v>67</v>
      </c>
      <c r="I9" s="1"/>
      <c r="J9" s="2" t="s">
        <v>6</v>
      </c>
      <c r="K9" s="41" t="s">
        <v>96</v>
      </c>
      <c r="L9" s="1" t="s">
        <v>87</v>
      </c>
      <c r="M9" s="1"/>
      <c r="N9" s="8"/>
    </row>
    <row r="10" spans="1:14" ht="12.75">
      <c r="A10" s="4" t="s">
        <v>227</v>
      </c>
      <c r="B10" s="1">
        <v>1</v>
      </c>
      <c r="C10" s="1" t="s">
        <v>5</v>
      </c>
      <c r="D10" s="2" t="s">
        <v>6</v>
      </c>
      <c r="E10" s="59">
        <v>8</v>
      </c>
      <c r="F10" s="37" t="s">
        <v>3</v>
      </c>
      <c r="H10" s="4" t="s">
        <v>66</v>
      </c>
      <c r="I10" s="1"/>
      <c r="J10" s="2" t="s">
        <v>6</v>
      </c>
      <c r="K10" s="1" t="s">
        <v>100</v>
      </c>
      <c r="L10" s="1" t="s">
        <v>87</v>
      </c>
      <c r="M10" s="1"/>
      <c r="N10" s="8"/>
    </row>
    <row r="11" spans="1:14" ht="12.75">
      <c r="A11" s="58" t="s">
        <v>248</v>
      </c>
      <c r="B11" s="1" t="s">
        <v>250</v>
      </c>
      <c r="C11" s="1" t="s">
        <v>249</v>
      </c>
      <c r="D11" s="1"/>
      <c r="E11" s="59"/>
      <c r="F11" s="37"/>
      <c r="H11" s="4"/>
      <c r="I11" s="1"/>
      <c r="J11" s="2"/>
      <c r="K11" s="1"/>
      <c r="L11" s="1"/>
      <c r="M11" s="1"/>
      <c r="N11" s="8"/>
    </row>
    <row r="12" spans="1:14" ht="12.75">
      <c r="A12" s="4" t="s">
        <v>228</v>
      </c>
      <c r="B12" s="1">
        <v>0.04</v>
      </c>
      <c r="C12" s="1" t="s">
        <v>4</v>
      </c>
      <c r="D12" s="2" t="s">
        <v>6</v>
      </c>
      <c r="E12" s="59">
        <f>J1*B12</f>
        <v>0.32</v>
      </c>
      <c r="F12" s="37" t="s">
        <v>2</v>
      </c>
      <c r="H12" s="4" t="s">
        <v>182</v>
      </c>
      <c r="I12" s="1" t="s">
        <v>192</v>
      </c>
      <c r="J12" s="2" t="s">
        <v>6</v>
      </c>
      <c r="K12" s="1" t="s">
        <v>198</v>
      </c>
      <c r="L12" s="1" t="s">
        <v>194</v>
      </c>
      <c r="M12" s="1"/>
      <c r="N12" s="8"/>
    </row>
    <row r="13" spans="1:14" ht="12.75">
      <c r="A13" s="4" t="s">
        <v>229</v>
      </c>
      <c r="B13" s="1">
        <v>2</v>
      </c>
      <c r="C13" s="1" t="s">
        <v>4</v>
      </c>
      <c r="D13" s="2" t="s">
        <v>6</v>
      </c>
      <c r="E13" s="59">
        <f>J1*B13</f>
        <v>16</v>
      </c>
      <c r="F13" s="37" t="s">
        <v>2</v>
      </c>
      <c r="H13" s="4" t="s">
        <v>221</v>
      </c>
      <c r="I13" s="1"/>
      <c r="J13" s="2" t="s">
        <v>6</v>
      </c>
      <c r="K13" s="1" t="s">
        <v>185</v>
      </c>
      <c r="L13" s="1"/>
      <c r="M13" s="1"/>
      <c r="N13" s="8"/>
    </row>
    <row r="14" spans="1:14" ht="13.5" thickBot="1">
      <c r="A14" s="4" t="s">
        <v>230</v>
      </c>
      <c r="B14" s="1">
        <v>2</v>
      </c>
      <c r="C14" s="1" t="s">
        <v>4</v>
      </c>
      <c r="D14" s="2" t="s">
        <v>6</v>
      </c>
      <c r="E14" s="59">
        <f>B14*J1</f>
        <v>16</v>
      </c>
      <c r="F14" s="37" t="s">
        <v>2</v>
      </c>
      <c r="H14" s="9" t="s">
        <v>222</v>
      </c>
      <c r="I14" s="3"/>
      <c r="J14" s="3"/>
      <c r="K14" s="3"/>
      <c r="L14" s="3"/>
      <c r="M14" s="3"/>
      <c r="N14" s="11"/>
    </row>
    <row r="15" spans="1:6" ht="13.5" thickBot="1">
      <c r="A15" s="9" t="s">
        <v>231</v>
      </c>
      <c r="B15" s="3">
        <v>0.1</v>
      </c>
      <c r="C15" s="3" t="s">
        <v>4</v>
      </c>
      <c r="D15" s="2" t="s">
        <v>6</v>
      </c>
      <c r="E15" s="60">
        <v>0.8</v>
      </c>
      <c r="F15" s="42" t="s">
        <v>2</v>
      </c>
    </row>
    <row r="16" ht="13.5" thickBot="1">
      <c r="E16" s="64"/>
    </row>
    <row r="17" spans="1:14" ht="13.5" thickBot="1">
      <c r="A17" s="16" t="s">
        <v>21</v>
      </c>
      <c r="B17" s="22"/>
      <c r="C17" s="22"/>
      <c r="D17" s="22"/>
      <c r="E17" s="22"/>
      <c r="F17" s="23"/>
      <c r="H17" s="74" t="s">
        <v>19</v>
      </c>
      <c r="I17" s="75"/>
      <c r="J17" s="75"/>
      <c r="K17" s="75"/>
      <c r="L17" s="75"/>
      <c r="M17" s="75"/>
      <c r="N17" s="76"/>
    </row>
    <row r="18" spans="1:14" ht="13.5" thickTop="1">
      <c r="A18" s="24"/>
      <c r="B18" s="2"/>
      <c r="C18" s="2"/>
      <c r="D18" s="2"/>
      <c r="E18" s="2"/>
      <c r="F18" s="25"/>
      <c r="H18" s="4" t="s">
        <v>19</v>
      </c>
      <c r="I18" s="1">
        <v>85</v>
      </c>
      <c r="J18" s="1" t="s">
        <v>7</v>
      </c>
      <c r="K18" s="2" t="s">
        <v>6</v>
      </c>
      <c r="L18" s="2"/>
      <c r="M18" s="13">
        <f>I18*J1</f>
        <v>680</v>
      </c>
      <c r="N18" s="8" t="s">
        <v>8</v>
      </c>
    </row>
    <row r="19" spans="1:14" ht="12.75">
      <c r="A19" s="24" t="s">
        <v>38</v>
      </c>
      <c r="B19" s="2"/>
      <c r="C19" s="2"/>
      <c r="D19" s="2" t="s">
        <v>27</v>
      </c>
      <c r="E19" s="2"/>
      <c r="F19" s="25"/>
      <c r="H19" s="4" t="s">
        <v>20</v>
      </c>
      <c r="I19" s="1"/>
      <c r="J19" s="1"/>
      <c r="K19" s="2" t="s">
        <v>6</v>
      </c>
      <c r="L19" s="2"/>
      <c r="M19" s="14">
        <f>M18*5%</f>
        <v>34</v>
      </c>
      <c r="N19" s="8" t="s">
        <v>8</v>
      </c>
    </row>
    <row r="20" spans="1:14" ht="13.5" thickBot="1">
      <c r="A20" s="24" t="s">
        <v>26</v>
      </c>
      <c r="B20" s="2" t="s">
        <v>101</v>
      </c>
      <c r="C20" s="2">
        <v>10</v>
      </c>
      <c r="D20" s="2" t="s">
        <v>7</v>
      </c>
      <c r="E20" s="2">
        <v>80</v>
      </c>
      <c r="F20" s="25" t="s">
        <v>37</v>
      </c>
      <c r="H20" s="9" t="s">
        <v>22</v>
      </c>
      <c r="I20" s="3"/>
      <c r="J20" s="3"/>
      <c r="K20" s="10" t="s">
        <v>6</v>
      </c>
      <c r="L20" s="10"/>
      <c r="M20" s="15">
        <f>M18*15%</f>
        <v>102</v>
      </c>
      <c r="N20" s="11" t="s">
        <v>8</v>
      </c>
    </row>
    <row r="21" spans="1:6" ht="13.5" thickBot="1">
      <c r="A21" s="24"/>
      <c r="B21" s="2" t="s">
        <v>106</v>
      </c>
      <c r="C21" s="2">
        <v>4</v>
      </c>
      <c r="D21" s="2" t="s">
        <v>7</v>
      </c>
      <c r="E21" s="2">
        <v>32</v>
      </c>
      <c r="F21" s="25" t="s">
        <v>37</v>
      </c>
    </row>
    <row r="22" spans="1:14" ht="13.5" thickBot="1">
      <c r="A22" s="4"/>
      <c r="B22" s="1"/>
      <c r="C22" s="1"/>
      <c r="D22" s="2"/>
      <c r="E22" s="2"/>
      <c r="F22" s="26"/>
      <c r="H22" s="71" t="s">
        <v>30</v>
      </c>
      <c r="I22" s="77"/>
      <c r="J22" s="77"/>
      <c r="K22" s="77"/>
      <c r="L22" s="77"/>
      <c r="M22" s="77"/>
      <c r="N22" s="78"/>
    </row>
    <row r="23" spans="1:14" ht="13.5" thickTop="1">
      <c r="A23" s="4" t="s">
        <v>195</v>
      </c>
      <c r="B23" s="1"/>
      <c r="C23" s="1"/>
      <c r="D23" s="2"/>
      <c r="E23" s="2"/>
      <c r="F23" s="8"/>
      <c r="H23" s="4" t="s">
        <v>232</v>
      </c>
      <c r="I23" s="1" t="s">
        <v>10</v>
      </c>
      <c r="J23" s="1"/>
      <c r="K23" s="1">
        <f>J1/100</f>
        <v>0.08</v>
      </c>
      <c r="L23" s="1" t="s">
        <v>2</v>
      </c>
      <c r="M23" s="1">
        <f>K23*10</f>
        <v>0.8</v>
      </c>
      <c r="N23" s="8" t="s">
        <v>8</v>
      </c>
    </row>
    <row r="24" spans="1:14" ht="13.5" thickBot="1">
      <c r="A24" s="9"/>
      <c r="B24" s="3"/>
      <c r="C24" s="3"/>
      <c r="D24" s="10"/>
      <c r="E24" s="10"/>
      <c r="F24" s="11"/>
      <c r="H24" s="4" t="s">
        <v>233</v>
      </c>
      <c r="I24" s="1" t="s">
        <v>11</v>
      </c>
      <c r="J24" s="1" t="s">
        <v>247</v>
      </c>
      <c r="K24" s="12">
        <f>J1</f>
        <v>8</v>
      </c>
      <c r="L24" s="1" t="s">
        <v>2</v>
      </c>
      <c r="M24" s="1">
        <v>0.8</v>
      </c>
      <c r="N24" s="8" t="s">
        <v>8</v>
      </c>
    </row>
    <row r="25" spans="8:14" ht="12.75" customHeight="1">
      <c r="H25" s="4" t="s">
        <v>234</v>
      </c>
      <c r="I25" s="1" t="s">
        <v>246</v>
      </c>
      <c r="J25" s="56" t="s">
        <v>85</v>
      </c>
      <c r="K25" s="12">
        <v>0.08</v>
      </c>
      <c r="L25" s="1" t="s">
        <v>2</v>
      </c>
      <c r="M25" s="1">
        <v>0.2</v>
      </c>
      <c r="N25" s="8" t="s">
        <v>8</v>
      </c>
    </row>
    <row r="26" spans="8:14" ht="12.75">
      <c r="H26" s="4" t="s">
        <v>235</v>
      </c>
      <c r="I26" s="1" t="s">
        <v>12</v>
      </c>
      <c r="J26" s="1" t="s">
        <v>13</v>
      </c>
      <c r="K26" s="1">
        <f>J1*5</f>
        <v>40</v>
      </c>
      <c r="L26" s="1" t="s">
        <v>2</v>
      </c>
      <c r="M26" s="1">
        <f>K26/25</f>
        <v>1.6</v>
      </c>
      <c r="N26" s="8" t="s">
        <v>8</v>
      </c>
    </row>
    <row r="27" spans="8:14" ht="12.75">
      <c r="H27" s="4" t="s">
        <v>236</v>
      </c>
      <c r="I27" s="1" t="s">
        <v>125</v>
      </c>
      <c r="J27" s="1" t="s">
        <v>32</v>
      </c>
      <c r="K27" s="1" t="s">
        <v>141</v>
      </c>
      <c r="L27" s="1"/>
      <c r="M27" s="1"/>
      <c r="N27" s="8"/>
    </row>
    <row r="28" spans="8:14" ht="13.5" thickBot="1">
      <c r="H28" s="9" t="s">
        <v>237</v>
      </c>
      <c r="I28" s="3" t="s">
        <v>33</v>
      </c>
      <c r="J28" s="3" t="s">
        <v>34</v>
      </c>
      <c r="K28" s="3" t="s">
        <v>142</v>
      </c>
      <c r="L28" s="3"/>
      <c r="M28" s="3"/>
      <c r="N28" s="11"/>
    </row>
    <row r="29" spans="8:13" ht="13.5" thickBot="1">
      <c r="H29" s="3" t="s">
        <v>262</v>
      </c>
      <c r="I29" s="68" t="s">
        <v>263</v>
      </c>
      <c r="J29" s="68" t="s">
        <v>264</v>
      </c>
      <c r="K29" s="68" t="s">
        <v>272</v>
      </c>
      <c r="L29" s="69"/>
      <c r="M29" s="68" t="s">
        <v>291</v>
      </c>
    </row>
    <row r="31" ht="12.75">
      <c r="M31" s="2"/>
    </row>
  </sheetData>
  <sheetProtection/>
  <mergeCells count="4">
    <mergeCell ref="A3:F3"/>
    <mergeCell ref="H3:K3"/>
    <mergeCell ref="H17:N17"/>
    <mergeCell ref="H22:N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B1">
      <selection activeCell="H19" sqref="H19:N19"/>
    </sheetView>
  </sheetViews>
  <sheetFormatPr defaultColWidth="9.140625" defaultRowHeight="12.75"/>
  <cols>
    <col min="1" max="1" width="18.7109375" style="5" customWidth="1"/>
    <col min="2" max="7" width="9.140625" style="5" customWidth="1"/>
    <col min="8" max="8" width="12.421875" style="5" customWidth="1"/>
    <col min="9" max="9" width="9.57421875" style="5" customWidth="1"/>
    <col min="10" max="10" width="9.421875" style="5" customWidth="1"/>
    <col min="11" max="16384" width="9.140625" style="5" customWidth="1"/>
  </cols>
  <sheetData>
    <row r="1" spans="9:13" ht="18">
      <c r="I1" s="34" t="s">
        <v>0</v>
      </c>
      <c r="J1" s="35">
        <v>45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4" t="s">
        <v>223</v>
      </c>
      <c r="B4" s="12">
        <v>5</v>
      </c>
      <c r="C4" s="12" t="s">
        <v>4</v>
      </c>
      <c r="D4" s="2" t="s">
        <v>6</v>
      </c>
      <c r="E4" s="59">
        <f>J1*B4</f>
        <v>225</v>
      </c>
      <c r="F4" s="37" t="s">
        <v>2</v>
      </c>
      <c r="H4" s="38" t="s">
        <v>190</v>
      </c>
      <c r="I4" s="32"/>
      <c r="J4" s="30" t="s">
        <v>6</v>
      </c>
      <c r="K4" s="39">
        <v>3</v>
      </c>
      <c r="L4" s="32"/>
      <c r="M4" s="32"/>
      <c r="N4" s="33"/>
    </row>
    <row r="5" spans="1:14" ht="12.75">
      <c r="A5" s="4" t="s">
        <v>224</v>
      </c>
      <c r="B5" s="12">
        <v>0.01</v>
      </c>
      <c r="C5" s="12" t="s">
        <v>4</v>
      </c>
      <c r="D5" s="2" t="s">
        <v>6</v>
      </c>
      <c r="E5" s="59">
        <f>B5*J1</f>
        <v>0.45</v>
      </c>
      <c r="F5" s="37" t="s">
        <v>2</v>
      </c>
      <c r="H5" s="4" t="s">
        <v>16</v>
      </c>
      <c r="I5" s="1"/>
      <c r="J5" s="2" t="s">
        <v>6</v>
      </c>
      <c r="K5" s="49" t="s">
        <v>62</v>
      </c>
      <c r="L5" s="1"/>
      <c r="M5" s="1"/>
      <c r="N5" s="8"/>
    </row>
    <row r="6" spans="1:14" ht="12.75">
      <c r="A6" s="4" t="s">
        <v>239</v>
      </c>
      <c r="B6" s="1">
        <v>1</v>
      </c>
      <c r="C6" s="1" t="s">
        <v>4</v>
      </c>
      <c r="D6" s="2" t="s">
        <v>6</v>
      </c>
      <c r="E6" s="59">
        <f>J1</f>
        <v>45</v>
      </c>
      <c r="F6" s="37" t="s">
        <v>2</v>
      </c>
      <c r="H6" s="4" t="s">
        <v>17</v>
      </c>
      <c r="I6" s="1" t="s">
        <v>9</v>
      </c>
      <c r="J6" s="2" t="s">
        <v>6</v>
      </c>
      <c r="K6" s="55" t="s">
        <v>119</v>
      </c>
      <c r="L6" s="1" t="s">
        <v>24</v>
      </c>
      <c r="M6" s="1" t="s">
        <v>123</v>
      </c>
      <c r="N6" s="8" t="s">
        <v>80</v>
      </c>
    </row>
    <row r="7" spans="1:14" ht="12.75">
      <c r="A7" s="4" t="s">
        <v>225</v>
      </c>
      <c r="B7" s="1">
        <v>0.5</v>
      </c>
      <c r="C7" s="1" t="s">
        <v>4</v>
      </c>
      <c r="D7" s="2" t="s">
        <v>6</v>
      </c>
      <c r="E7" s="59">
        <f>J1*B7</f>
        <v>22.5</v>
      </c>
      <c r="F7" s="37" t="s">
        <v>2</v>
      </c>
      <c r="H7" s="4" t="s">
        <v>18</v>
      </c>
      <c r="I7" s="1"/>
      <c r="J7" s="2" t="s">
        <v>6</v>
      </c>
      <c r="K7" s="49">
        <v>12</v>
      </c>
      <c r="L7" s="1" t="s">
        <v>86</v>
      </c>
      <c r="M7" s="1"/>
      <c r="N7" s="8"/>
    </row>
    <row r="8" spans="1:14" ht="12.75">
      <c r="A8" s="4" t="s">
        <v>226</v>
      </c>
      <c r="B8" s="1">
        <v>1</v>
      </c>
      <c r="C8" s="1" t="s">
        <v>5</v>
      </c>
      <c r="D8" s="2" t="s">
        <v>6</v>
      </c>
      <c r="E8" s="59">
        <f>J1*1</f>
        <v>45</v>
      </c>
      <c r="F8" s="37" t="s">
        <v>3</v>
      </c>
      <c r="H8" s="4" t="s">
        <v>191</v>
      </c>
      <c r="I8" s="1"/>
      <c r="J8" s="2" t="s">
        <v>6</v>
      </c>
      <c r="K8" s="53" t="s">
        <v>218</v>
      </c>
      <c r="L8" s="45"/>
      <c r="M8" s="45"/>
      <c r="N8" s="8"/>
    </row>
    <row r="9" spans="1:14" ht="12.75">
      <c r="A9" s="4" t="s">
        <v>227</v>
      </c>
      <c r="B9" s="1">
        <v>1</v>
      </c>
      <c r="C9" s="1" t="s">
        <v>5</v>
      </c>
      <c r="D9" s="2" t="s">
        <v>6</v>
      </c>
      <c r="E9" s="59">
        <v>45</v>
      </c>
      <c r="F9" s="37" t="s">
        <v>3</v>
      </c>
      <c r="H9" s="4" t="s">
        <v>182</v>
      </c>
      <c r="I9" s="1" t="s">
        <v>192</v>
      </c>
      <c r="J9" s="2" t="s">
        <v>6</v>
      </c>
      <c r="K9" s="49" t="s">
        <v>216</v>
      </c>
      <c r="L9" s="1" t="s">
        <v>194</v>
      </c>
      <c r="M9" s="1"/>
      <c r="N9" s="8"/>
    </row>
    <row r="10" spans="1:14" ht="13.5" thickBot="1">
      <c r="A10" s="58" t="s">
        <v>248</v>
      </c>
      <c r="B10" s="1" t="s">
        <v>250</v>
      </c>
      <c r="C10" s="1" t="s">
        <v>249</v>
      </c>
      <c r="D10" s="1"/>
      <c r="E10" s="59"/>
      <c r="F10" s="37"/>
      <c r="H10" s="9" t="s">
        <v>221</v>
      </c>
      <c r="I10" s="3"/>
      <c r="J10" s="10" t="s">
        <v>6</v>
      </c>
      <c r="K10" s="54">
        <v>4000</v>
      </c>
      <c r="L10" s="3"/>
      <c r="M10" s="3"/>
      <c r="N10" s="11" t="s">
        <v>8</v>
      </c>
    </row>
    <row r="11" spans="1:6" ht="12.75">
      <c r="A11" s="4" t="s">
        <v>228</v>
      </c>
      <c r="B11" s="1">
        <v>0.04</v>
      </c>
      <c r="C11" s="1" t="s">
        <v>4</v>
      </c>
      <c r="D11" s="2" t="s">
        <v>6</v>
      </c>
      <c r="E11" s="59">
        <f>J1*B11</f>
        <v>1.8</v>
      </c>
      <c r="F11" s="37" t="s">
        <v>2</v>
      </c>
    </row>
    <row r="12" spans="1:6" ht="12.75">
      <c r="A12" s="4" t="s">
        <v>229</v>
      </c>
      <c r="B12" s="1">
        <v>2</v>
      </c>
      <c r="C12" s="1" t="s">
        <v>4</v>
      </c>
      <c r="D12" s="2" t="s">
        <v>6</v>
      </c>
      <c r="E12" s="59">
        <f>J1*B12</f>
        <v>90</v>
      </c>
      <c r="F12" s="37" t="s">
        <v>2</v>
      </c>
    </row>
    <row r="13" spans="1:14" ht="13.5" thickBot="1">
      <c r="A13" s="4" t="s">
        <v>230</v>
      </c>
      <c r="B13" s="1">
        <v>2</v>
      </c>
      <c r="C13" s="1" t="s">
        <v>4</v>
      </c>
      <c r="D13" s="2" t="s">
        <v>6</v>
      </c>
      <c r="E13" s="59">
        <f>B13*J1</f>
        <v>90</v>
      </c>
      <c r="F13" s="37" t="s">
        <v>2</v>
      </c>
      <c r="H13" s="74" t="s">
        <v>19</v>
      </c>
      <c r="I13" s="75"/>
      <c r="J13" s="75"/>
      <c r="K13" s="75"/>
      <c r="L13" s="75"/>
      <c r="M13" s="75"/>
      <c r="N13" s="76"/>
    </row>
    <row r="14" spans="1:14" ht="14.25" thickBot="1" thickTop="1">
      <c r="A14" s="9" t="s">
        <v>231</v>
      </c>
      <c r="B14" s="1">
        <v>0.1</v>
      </c>
      <c r="C14" s="1" t="s">
        <v>4</v>
      </c>
      <c r="D14" s="2" t="s">
        <v>6</v>
      </c>
      <c r="E14" s="59">
        <f>J1*0.1</f>
        <v>4.5</v>
      </c>
      <c r="F14" s="37" t="s">
        <v>2</v>
      </c>
      <c r="H14" s="4" t="s">
        <v>19</v>
      </c>
      <c r="I14" s="1">
        <v>70</v>
      </c>
      <c r="J14" s="1" t="s">
        <v>7</v>
      </c>
      <c r="K14" s="2" t="s">
        <v>6</v>
      </c>
      <c r="L14" s="2"/>
      <c r="M14" s="13">
        <f>I14*J1</f>
        <v>3150</v>
      </c>
      <c r="N14" s="8" t="s">
        <v>8</v>
      </c>
    </row>
    <row r="15" spans="1:14" ht="13.5" thickBot="1">
      <c r="A15" s="9" t="s">
        <v>238</v>
      </c>
      <c r="B15" s="3">
        <v>0.15</v>
      </c>
      <c r="C15" s="3" t="s">
        <v>4</v>
      </c>
      <c r="D15" s="2" t="s">
        <v>6</v>
      </c>
      <c r="E15" s="60">
        <v>6.75</v>
      </c>
      <c r="F15" s="42" t="s">
        <v>2</v>
      </c>
      <c r="H15" s="4"/>
      <c r="I15" s="1"/>
      <c r="J15" s="1"/>
      <c r="K15" s="2"/>
      <c r="L15" s="2"/>
      <c r="M15" s="13"/>
      <c r="N15" s="8"/>
    </row>
    <row r="16" spans="8:14" ht="13.5" thickBot="1">
      <c r="H16" s="4" t="s">
        <v>20</v>
      </c>
      <c r="I16" s="1"/>
      <c r="J16" s="1"/>
      <c r="K16" s="2" t="s">
        <v>6</v>
      </c>
      <c r="L16" s="2"/>
      <c r="M16" s="62">
        <f>M14*5%</f>
        <v>157.5</v>
      </c>
      <c r="N16" s="8" t="s">
        <v>8</v>
      </c>
    </row>
    <row r="17" spans="1:14" ht="13.5" thickBot="1">
      <c r="A17" s="16" t="s">
        <v>21</v>
      </c>
      <c r="B17" s="22"/>
      <c r="C17" s="22"/>
      <c r="D17" s="22"/>
      <c r="E17" s="22"/>
      <c r="F17" s="23"/>
      <c r="H17" s="9" t="s">
        <v>22</v>
      </c>
      <c r="I17" s="3"/>
      <c r="J17" s="3"/>
      <c r="K17" s="10" t="s">
        <v>6</v>
      </c>
      <c r="L17" s="10"/>
      <c r="M17" s="63">
        <f>M14*15%</f>
        <v>472.5</v>
      </c>
      <c r="N17" s="11" t="s">
        <v>8</v>
      </c>
    </row>
    <row r="18" spans="1:6" ht="14.25" thickBot="1" thickTop="1">
      <c r="A18" s="24"/>
      <c r="B18" s="2"/>
      <c r="C18" s="2"/>
      <c r="D18" s="2"/>
      <c r="E18" s="2"/>
      <c r="F18" s="25"/>
    </row>
    <row r="19" spans="1:14" ht="13.5" thickBot="1">
      <c r="A19" s="24" t="s">
        <v>38</v>
      </c>
      <c r="B19" s="2"/>
      <c r="C19" s="2"/>
      <c r="D19" s="2" t="s">
        <v>63</v>
      </c>
      <c r="E19" s="2"/>
      <c r="F19" s="25"/>
      <c r="H19" s="71" t="s">
        <v>30</v>
      </c>
      <c r="I19" s="77"/>
      <c r="J19" s="77"/>
      <c r="K19" s="77"/>
      <c r="L19" s="77"/>
      <c r="M19" s="77"/>
      <c r="N19" s="78"/>
    </row>
    <row r="20" spans="1:14" ht="13.5" thickTop="1">
      <c r="A20" s="24" t="s">
        <v>26</v>
      </c>
      <c r="B20" s="2" t="s">
        <v>101</v>
      </c>
      <c r="C20" s="2">
        <v>10</v>
      </c>
      <c r="D20" s="2" t="s">
        <v>7</v>
      </c>
      <c r="E20" s="2">
        <v>450</v>
      </c>
      <c r="F20" s="25" t="s">
        <v>37</v>
      </c>
      <c r="H20" s="4" t="s">
        <v>232</v>
      </c>
      <c r="I20" s="1" t="s">
        <v>10</v>
      </c>
      <c r="J20" s="1"/>
      <c r="K20" s="1">
        <f>J1/100</f>
        <v>0.45</v>
      </c>
      <c r="L20" s="1" t="s">
        <v>2</v>
      </c>
      <c r="M20" s="1">
        <f>K20*10</f>
        <v>4.5</v>
      </c>
      <c r="N20" s="8" t="s">
        <v>8</v>
      </c>
    </row>
    <row r="21" spans="1:14" ht="12.75">
      <c r="A21" s="24"/>
      <c r="B21" s="2" t="s">
        <v>97</v>
      </c>
      <c r="C21" s="2">
        <v>4</v>
      </c>
      <c r="D21" s="2" t="s">
        <v>7</v>
      </c>
      <c r="E21" s="2">
        <v>180</v>
      </c>
      <c r="F21" s="25" t="s">
        <v>37</v>
      </c>
      <c r="H21" s="4" t="s">
        <v>233</v>
      </c>
      <c r="I21" s="1" t="s">
        <v>11</v>
      </c>
      <c r="J21" s="1" t="s">
        <v>247</v>
      </c>
      <c r="K21" s="12">
        <f>J1</f>
        <v>45</v>
      </c>
      <c r="L21" s="1" t="s">
        <v>2</v>
      </c>
      <c r="M21" s="1">
        <f>K21/10</f>
        <v>4.5</v>
      </c>
      <c r="N21" s="8" t="s">
        <v>8</v>
      </c>
    </row>
    <row r="22" spans="1:14" ht="12.75" customHeight="1">
      <c r="A22" s="4"/>
      <c r="B22" s="1"/>
      <c r="C22" s="1"/>
      <c r="D22" s="2"/>
      <c r="E22" s="2"/>
      <c r="F22" s="26"/>
      <c r="H22" s="4" t="s">
        <v>234</v>
      </c>
      <c r="I22" s="1" t="s">
        <v>246</v>
      </c>
      <c r="J22" s="56" t="s">
        <v>85</v>
      </c>
      <c r="K22" s="12">
        <v>0.45</v>
      </c>
      <c r="L22" s="1" t="s">
        <v>2</v>
      </c>
      <c r="M22" s="1">
        <v>1.125</v>
      </c>
      <c r="N22" s="8" t="s">
        <v>8</v>
      </c>
    </row>
    <row r="23" spans="1:14" ht="12.75">
      <c r="A23" s="4" t="s">
        <v>202</v>
      </c>
      <c r="B23" s="1"/>
      <c r="C23" s="1"/>
      <c r="D23" s="2"/>
      <c r="E23" s="2"/>
      <c r="F23" s="8"/>
      <c r="H23" s="4" t="s">
        <v>235</v>
      </c>
      <c r="I23" s="1" t="s">
        <v>12</v>
      </c>
      <c r="J23" s="1" t="s">
        <v>13</v>
      </c>
      <c r="K23" s="1">
        <f>J1*5</f>
        <v>225</v>
      </c>
      <c r="L23" s="1" t="s">
        <v>2</v>
      </c>
      <c r="M23" s="1">
        <f>K23/25</f>
        <v>9</v>
      </c>
      <c r="N23" s="8" t="s">
        <v>8</v>
      </c>
    </row>
    <row r="24" spans="1:14" ht="13.5" thickBot="1">
      <c r="A24" s="9"/>
      <c r="B24" s="3"/>
      <c r="C24" s="3"/>
      <c r="D24" s="10"/>
      <c r="E24" s="10"/>
      <c r="F24" s="11"/>
      <c r="H24" s="4" t="s">
        <v>236</v>
      </c>
      <c r="I24" s="1" t="s">
        <v>31</v>
      </c>
      <c r="J24" s="1" t="s">
        <v>32</v>
      </c>
      <c r="K24" s="1" t="s">
        <v>174</v>
      </c>
      <c r="L24" s="1"/>
      <c r="M24" s="1">
        <v>1</v>
      </c>
      <c r="N24" s="8" t="s">
        <v>37</v>
      </c>
    </row>
    <row r="25" spans="8:14" ht="13.5" thickBot="1">
      <c r="H25" s="9" t="s">
        <v>237</v>
      </c>
      <c r="I25" s="3" t="s">
        <v>33</v>
      </c>
      <c r="J25" s="3" t="s">
        <v>34</v>
      </c>
      <c r="K25" s="3" t="s">
        <v>177</v>
      </c>
      <c r="L25" s="3"/>
      <c r="M25" s="3">
        <v>2</v>
      </c>
      <c r="N25" s="11" t="s">
        <v>37</v>
      </c>
    </row>
    <row r="26" spans="8:14" ht="13.5" thickBot="1">
      <c r="H26" s="3" t="s">
        <v>262</v>
      </c>
      <c r="I26" s="68" t="s">
        <v>263</v>
      </c>
      <c r="J26" s="68" t="s">
        <v>264</v>
      </c>
      <c r="K26" s="68" t="s">
        <v>272</v>
      </c>
      <c r="L26" s="69"/>
      <c r="M26" s="68" t="s">
        <v>289</v>
      </c>
      <c r="N26" s="8"/>
    </row>
  </sheetData>
  <sheetProtection/>
  <mergeCells count="4">
    <mergeCell ref="A3:F3"/>
    <mergeCell ref="H3:K3"/>
    <mergeCell ref="H13:N13"/>
    <mergeCell ref="H19:N19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7.57421875" style="5" customWidth="1"/>
    <col min="2" max="2" width="11.8515625" style="5" customWidth="1"/>
    <col min="3" max="3" width="6.7109375" style="5" customWidth="1"/>
    <col min="4" max="4" width="9.8515625" style="5" customWidth="1"/>
    <col min="5" max="5" width="10.00390625" style="5" customWidth="1"/>
    <col min="6" max="6" width="6.00390625" style="5" customWidth="1"/>
    <col min="7" max="7" width="3.140625" style="5" customWidth="1"/>
    <col min="8" max="8" width="12.140625" style="5" customWidth="1"/>
    <col min="9" max="9" width="11.28125" style="5" customWidth="1"/>
    <col min="10" max="10" width="12.57421875" style="5" customWidth="1"/>
    <col min="11" max="11" width="7.57421875" style="5" customWidth="1"/>
    <col min="12" max="12" width="9.7109375" style="5" customWidth="1"/>
    <col min="13" max="13" width="9.8515625" style="5" customWidth="1"/>
    <col min="14" max="14" width="6.140625" style="5" customWidth="1"/>
    <col min="15" max="16384" width="9.140625" style="5" customWidth="1"/>
  </cols>
  <sheetData>
    <row r="1" spans="9:13" ht="18">
      <c r="I1" s="34" t="s">
        <v>0</v>
      </c>
      <c r="J1" s="35">
        <v>7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24"/>
      <c r="B4" s="30"/>
      <c r="C4" s="30"/>
      <c r="D4" s="30"/>
      <c r="E4" s="30"/>
      <c r="F4" s="31"/>
      <c r="H4" s="38" t="s">
        <v>190</v>
      </c>
      <c r="I4" s="32"/>
      <c r="J4" s="30" t="s">
        <v>6</v>
      </c>
      <c r="K4" s="39">
        <v>1.5</v>
      </c>
      <c r="L4" s="32"/>
      <c r="M4" s="32"/>
      <c r="N4" s="33"/>
    </row>
    <row r="5" spans="1:14" ht="12.75">
      <c r="A5" s="4" t="s">
        <v>223</v>
      </c>
      <c r="B5" s="12">
        <v>5</v>
      </c>
      <c r="C5" s="12" t="s">
        <v>4</v>
      </c>
      <c r="D5" s="2" t="s">
        <v>6</v>
      </c>
      <c r="E5" s="59">
        <f>J1*B5</f>
        <v>35</v>
      </c>
      <c r="F5" s="37" t="s">
        <v>2</v>
      </c>
      <c r="H5" s="4" t="s">
        <v>16</v>
      </c>
      <c r="I5" s="1"/>
      <c r="J5" s="2" t="s">
        <v>6</v>
      </c>
      <c r="K5" s="1" t="s">
        <v>39</v>
      </c>
      <c r="L5" s="1"/>
      <c r="M5" s="1"/>
      <c r="N5" s="8"/>
    </row>
    <row r="6" spans="1:14" ht="12.75">
      <c r="A6" s="4" t="s">
        <v>224</v>
      </c>
      <c r="B6" s="12">
        <v>0.01</v>
      </c>
      <c r="C6" s="12" t="s">
        <v>4</v>
      </c>
      <c r="D6" s="2" t="s">
        <v>6</v>
      </c>
      <c r="E6" s="59">
        <v>0.1</v>
      </c>
      <c r="F6" s="37" t="s">
        <v>2</v>
      </c>
      <c r="H6" s="4" t="s">
        <v>17</v>
      </c>
      <c r="I6" s="1" t="s">
        <v>9</v>
      </c>
      <c r="J6" s="2" t="s">
        <v>6</v>
      </c>
      <c r="K6" s="41" t="s">
        <v>103</v>
      </c>
      <c r="L6" s="1" t="s">
        <v>24</v>
      </c>
      <c r="M6" s="1" t="s">
        <v>104</v>
      </c>
      <c r="N6" s="8" t="s">
        <v>80</v>
      </c>
    </row>
    <row r="7" spans="1:14" ht="12.75">
      <c r="A7" s="4" t="s">
        <v>239</v>
      </c>
      <c r="B7" s="1">
        <v>1</v>
      </c>
      <c r="C7" s="1" t="s">
        <v>4</v>
      </c>
      <c r="D7" s="2" t="s">
        <v>6</v>
      </c>
      <c r="E7" s="59">
        <f>J1</f>
        <v>7</v>
      </c>
      <c r="F7" s="37" t="s">
        <v>2</v>
      </c>
      <c r="H7" s="4" t="s">
        <v>18</v>
      </c>
      <c r="I7" s="1"/>
      <c r="J7" s="2" t="s">
        <v>6</v>
      </c>
      <c r="K7" s="1" t="s">
        <v>105</v>
      </c>
      <c r="L7" s="1" t="s">
        <v>86</v>
      </c>
      <c r="M7" s="1"/>
      <c r="N7" s="8"/>
    </row>
    <row r="8" spans="1:14" ht="12.75">
      <c r="A8" s="4" t="s">
        <v>225</v>
      </c>
      <c r="B8" s="1">
        <v>0.5</v>
      </c>
      <c r="C8" s="1" t="s">
        <v>4</v>
      </c>
      <c r="D8" s="2" t="s">
        <v>6</v>
      </c>
      <c r="E8" s="59">
        <f>J1*B8</f>
        <v>3.5</v>
      </c>
      <c r="F8" s="37" t="s">
        <v>2</v>
      </c>
      <c r="H8" s="4" t="s">
        <v>191</v>
      </c>
      <c r="I8" s="1"/>
      <c r="J8" s="2" t="s">
        <v>6</v>
      </c>
      <c r="K8" s="41" t="s">
        <v>219</v>
      </c>
      <c r="L8" s="45"/>
      <c r="M8" s="45"/>
      <c r="N8" s="8"/>
    </row>
    <row r="9" spans="1:14" ht="12.75">
      <c r="A9" s="4" t="s">
        <v>226</v>
      </c>
      <c r="B9" s="1">
        <v>1</v>
      </c>
      <c r="C9" s="1" t="s">
        <v>5</v>
      </c>
      <c r="D9" s="2" t="s">
        <v>6</v>
      </c>
      <c r="E9" s="59">
        <f>J1*1</f>
        <v>7</v>
      </c>
      <c r="F9" s="37" t="s">
        <v>3</v>
      </c>
      <c r="H9" s="4" t="s">
        <v>67</v>
      </c>
      <c r="I9" s="1"/>
      <c r="J9" s="2" t="s">
        <v>6</v>
      </c>
      <c r="K9" s="41" t="s">
        <v>96</v>
      </c>
      <c r="L9" s="1" t="s">
        <v>87</v>
      </c>
      <c r="M9" s="1"/>
      <c r="N9" s="8"/>
    </row>
    <row r="10" spans="1:14" ht="12.75">
      <c r="A10" s="4" t="s">
        <v>227</v>
      </c>
      <c r="B10" s="1">
        <v>1</v>
      </c>
      <c r="C10" s="1" t="s">
        <v>5</v>
      </c>
      <c r="D10" s="2" t="s">
        <v>6</v>
      </c>
      <c r="E10" s="59">
        <v>7</v>
      </c>
      <c r="F10" s="37" t="s">
        <v>3</v>
      </c>
      <c r="H10" s="4" t="s">
        <v>66</v>
      </c>
      <c r="I10" s="1"/>
      <c r="J10" s="2" t="s">
        <v>6</v>
      </c>
      <c r="K10" s="1" t="s">
        <v>100</v>
      </c>
      <c r="L10" s="1" t="s">
        <v>87</v>
      </c>
      <c r="M10" s="1"/>
      <c r="N10" s="8"/>
    </row>
    <row r="11" spans="1:14" ht="12.75">
      <c r="A11" s="58" t="s">
        <v>248</v>
      </c>
      <c r="B11" s="1" t="s">
        <v>250</v>
      </c>
      <c r="C11" s="1" t="s">
        <v>249</v>
      </c>
      <c r="D11" s="1"/>
      <c r="E11" s="59"/>
      <c r="F11" s="37"/>
      <c r="H11" s="4"/>
      <c r="I11" s="1"/>
      <c r="J11" s="2"/>
      <c r="K11" s="1"/>
      <c r="L11" s="1"/>
      <c r="M11" s="1"/>
      <c r="N11" s="8"/>
    </row>
    <row r="12" spans="1:14" ht="12.75">
      <c r="A12" s="4" t="s">
        <v>228</v>
      </c>
      <c r="B12" s="1">
        <v>0.04</v>
      </c>
      <c r="C12" s="1" t="s">
        <v>4</v>
      </c>
      <c r="D12" s="2" t="s">
        <v>6</v>
      </c>
      <c r="E12" s="59">
        <f>J1*B12</f>
        <v>0.28</v>
      </c>
      <c r="F12" s="37" t="s">
        <v>2</v>
      </c>
      <c r="H12" s="4" t="s">
        <v>182</v>
      </c>
      <c r="I12" s="1" t="s">
        <v>192</v>
      </c>
      <c r="J12" s="2" t="s">
        <v>6</v>
      </c>
      <c r="K12" s="1" t="s">
        <v>183</v>
      </c>
      <c r="L12" s="1" t="s">
        <v>194</v>
      </c>
      <c r="M12" s="1"/>
      <c r="N12" s="8"/>
    </row>
    <row r="13" spans="1:14" ht="12.75">
      <c r="A13" s="4" t="s">
        <v>229</v>
      </c>
      <c r="B13" s="1">
        <v>2</v>
      </c>
      <c r="C13" s="1" t="s">
        <v>4</v>
      </c>
      <c r="D13" s="2" t="s">
        <v>6</v>
      </c>
      <c r="E13" s="59">
        <f>J1*B13</f>
        <v>14</v>
      </c>
      <c r="F13" s="37" t="s">
        <v>2</v>
      </c>
      <c r="H13" s="4" t="s">
        <v>221</v>
      </c>
      <c r="I13" s="1"/>
      <c r="J13" s="2" t="s">
        <v>6</v>
      </c>
      <c r="K13" s="1" t="s">
        <v>186</v>
      </c>
      <c r="L13" s="1"/>
      <c r="M13" s="1"/>
      <c r="N13" s="8"/>
    </row>
    <row r="14" spans="1:14" ht="13.5" thickBot="1">
      <c r="A14" s="4" t="s">
        <v>230</v>
      </c>
      <c r="B14" s="1">
        <v>2</v>
      </c>
      <c r="C14" s="1" t="s">
        <v>4</v>
      </c>
      <c r="D14" s="2" t="s">
        <v>6</v>
      </c>
      <c r="E14" s="59">
        <f>B14*J1</f>
        <v>14</v>
      </c>
      <c r="F14" s="37" t="s">
        <v>2</v>
      </c>
      <c r="H14" s="9" t="s">
        <v>222</v>
      </c>
      <c r="I14" s="3"/>
      <c r="J14" s="3"/>
      <c r="K14" s="3"/>
      <c r="L14" s="3"/>
      <c r="M14" s="3"/>
      <c r="N14" s="11"/>
    </row>
    <row r="15" spans="1:6" ht="13.5" thickBot="1">
      <c r="A15" s="9" t="s">
        <v>231</v>
      </c>
      <c r="B15" s="3">
        <v>0.1</v>
      </c>
      <c r="C15" s="3" t="s">
        <v>4</v>
      </c>
      <c r="D15" s="2" t="s">
        <v>6</v>
      </c>
      <c r="E15" s="60">
        <v>0.7</v>
      </c>
      <c r="F15" s="42" t="s">
        <v>2</v>
      </c>
    </row>
    <row r="16" ht="13.5" thickBot="1"/>
    <row r="17" spans="1:14" ht="13.5" thickBot="1">
      <c r="A17" s="16" t="s">
        <v>21</v>
      </c>
      <c r="B17" s="22"/>
      <c r="C17" s="22"/>
      <c r="D17" s="22"/>
      <c r="E17" s="22"/>
      <c r="F17" s="23"/>
      <c r="H17" s="74" t="s">
        <v>19</v>
      </c>
      <c r="I17" s="75"/>
      <c r="J17" s="75"/>
      <c r="K17" s="75"/>
      <c r="L17" s="75"/>
      <c r="M17" s="75"/>
      <c r="N17" s="76"/>
    </row>
    <row r="18" spans="1:14" ht="13.5" thickTop="1">
      <c r="A18" s="24"/>
      <c r="B18" s="2"/>
      <c r="C18" s="2"/>
      <c r="D18" s="2"/>
      <c r="E18" s="2"/>
      <c r="F18" s="25"/>
      <c r="H18" s="4" t="s">
        <v>19</v>
      </c>
      <c r="I18" s="1">
        <v>85</v>
      </c>
      <c r="J18" s="1" t="s">
        <v>7</v>
      </c>
      <c r="K18" s="2" t="s">
        <v>6</v>
      </c>
      <c r="L18" s="2"/>
      <c r="M18" s="13">
        <f>I18*J1</f>
        <v>595</v>
      </c>
      <c r="N18" s="8" t="s">
        <v>8</v>
      </c>
    </row>
    <row r="19" spans="1:14" ht="12.75">
      <c r="A19" s="24" t="s">
        <v>38</v>
      </c>
      <c r="B19" s="2"/>
      <c r="C19" s="2"/>
      <c r="D19" s="2" t="s">
        <v>27</v>
      </c>
      <c r="E19" s="2"/>
      <c r="F19" s="25"/>
      <c r="H19" s="4" t="s">
        <v>20</v>
      </c>
      <c r="I19" s="1"/>
      <c r="J19" s="1"/>
      <c r="K19" s="2" t="s">
        <v>6</v>
      </c>
      <c r="L19" s="2"/>
      <c r="M19" s="14">
        <f>M18*5%</f>
        <v>29.75</v>
      </c>
      <c r="N19" s="8" t="s">
        <v>8</v>
      </c>
    </row>
    <row r="20" spans="1:14" ht="13.5" thickBot="1">
      <c r="A20" s="24" t="s">
        <v>26</v>
      </c>
      <c r="B20" s="2" t="s">
        <v>101</v>
      </c>
      <c r="C20" s="2">
        <v>10</v>
      </c>
      <c r="D20" s="2" t="s">
        <v>7</v>
      </c>
      <c r="E20" s="2">
        <v>70</v>
      </c>
      <c r="F20" s="25" t="s">
        <v>37</v>
      </c>
      <c r="H20" s="9" t="s">
        <v>22</v>
      </c>
      <c r="I20" s="3"/>
      <c r="J20" s="3"/>
      <c r="K20" s="10" t="s">
        <v>6</v>
      </c>
      <c r="L20" s="10"/>
      <c r="M20" s="15">
        <f>M18*15%</f>
        <v>89.25</v>
      </c>
      <c r="N20" s="11" t="s">
        <v>8</v>
      </c>
    </row>
    <row r="21" spans="1:6" ht="12.75">
      <c r="A21" s="24"/>
      <c r="B21" s="2" t="s">
        <v>102</v>
      </c>
      <c r="C21" s="2">
        <v>4</v>
      </c>
      <c r="D21" s="2" t="s">
        <v>7</v>
      </c>
      <c r="E21" s="2">
        <v>28</v>
      </c>
      <c r="F21" s="25" t="s">
        <v>37</v>
      </c>
    </row>
    <row r="22" spans="1:6" ht="13.5" thickBot="1">
      <c r="A22" s="4"/>
      <c r="B22" s="1"/>
      <c r="C22" s="1"/>
      <c r="D22" s="2"/>
      <c r="E22" s="2"/>
      <c r="F22" s="26"/>
    </row>
    <row r="23" spans="1:15" ht="13.5" thickBot="1">
      <c r="A23" s="4" t="s">
        <v>195</v>
      </c>
      <c r="B23" s="1"/>
      <c r="C23" s="1"/>
      <c r="D23" s="2"/>
      <c r="E23" s="2"/>
      <c r="F23" s="8"/>
      <c r="H23" s="71" t="s">
        <v>30</v>
      </c>
      <c r="I23" s="77"/>
      <c r="J23" s="77"/>
      <c r="K23" s="77"/>
      <c r="L23" s="77"/>
      <c r="M23" s="77"/>
      <c r="N23" s="78"/>
      <c r="O23" s="2" t="s">
        <v>6</v>
      </c>
    </row>
    <row r="24" spans="1:14" ht="14.25" thickBot="1" thickTop="1">
      <c r="A24" s="9"/>
      <c r="B24" s="3"/>
      <c r="C24" s="3"/>
      <c r="D24" s="10"/>
      <c r="E24" s="10"/>
      <c r="F24" s="11"/>
      <c r="H24" s="4" t="s">
        <v>232</v>
      </c>
      <c r="I24" s="1" t="s">
        <v>10</v>
      </c>
      <c r="J24" s="1"/>
      <c r="K24" s="1">
        <f>J1/100</f>
        <v>0.07</v>
      </c>
      <c r="L24" s="1" t="s">
        <v>2</v>
      </c>
      <c r="M24" s="1">
        <f>K24*10</f>
        <v>0.7000000000000001</v>
      </c>
      <c r="N24" s="8" t="s">
        <v>8</v>
      </c>
    </row>
    <row r="25" spans="8:14" ht="12.75">
      <c r="H25" s="4" t="s">
        <v>233</v>
      </c>
      <c r="I25" s="1" t="s">
        <v>11</v>
      </c>
      <c r="J25" s="1" t="s">
        <v>247</v>
      </c>
      <c r="K25" s="12">
        <f>J1</f>
        <v>7</v>
      </c>
      <c r="L25" s="1" t="s">
        <v>2</v>
      </c>
      <c r="M25" s="1">
        <v>0.7</v>
      </c>
      <c r="N25" s="8" t="s">
        <v>8</v>
      </c>
    </row>
    <row r="26" spans="8:14" ht="12.75" customHeight="1">
      <c r="H26" s="4" t="s">
        <v>234</v>
      </c>
      <c r="I26" s="1" t="s">
        <v>246</v>
      </c>
      <c r="J26" s="56" t="s">
        <v>85</v>
      </c>
      <c r="K26" s="12">
        <v>0.07</v>
      </c>
      <c r="L26" s="1" t="s">
        <v>2</v>
      </c>
      <c r="M26" s="1">
        <v>0.175</v>
      </c>
      <c r="N26" s="8" t="s">
        <v>8</v>
      </c>
    </row>
    <row r="27" spans="8:14" ht="12.75">
      <c r="H27" s="4" t="s">
        <v>235</v>
      </c>
      <c r="I27" s="1" t="s">
        <v>12</v>
      </c>
      <c r="J27" s="1" t="s">
        <v>13</v>
      </c>
      <c r="K27" s="1">
        <f>J1*5</f>
        <v>35</v>
      </c>
      <c r="L27" s="1" t="s">
        <v>2</v>
      </c>
      <c r="M27" s="1">
        <f>K27/25</f>
        <v>1.4</v>
      </c>
      <c r="N27" s="8" t="s">
        <v>8</v>
      </c>
    </row>
    <row r="28" spans="8:14" ht="12.75">
      <c r="H28" s="4" t="s">
        <v>236</v>
      </c>
      <c r="I28" s="1" t="s">
        <v>138</v>
      </c>
      <c r="J28" s="1" t="s">
        <v>32</v>
      </c>
      <c r="K28" s="1" t="s">
        <v>139</v>
      </c>
      <c r="L28" s="1"/>
      <c r="M28" s="1"/>
      <c r="N28" s="8"/>
    </row>
    <row r="29" spans="8:14" ht="13.5" thickBot="1">
      <c r="H29" s="9" t="s">
        <v>237</v>
      </c>
      <c r="I29" s="3" t="s">
        <v>33</v>
      </c>
      <c r="J29" s="3" t="s">
        <v>34</v>
      </c>
      <c r="K29" s="3" t="s">
        <v>140</v>
      </c>
      <c r="L29" s="3"/>
      <c r="M29" s="3"/>
      <c r="N29" s="11"/>
    </row>
    <row r="30" spans="8:13" ht="13.5" thickBot="1">
      <c r="H30" s="3" t="s">
        <v>262</v>
      </c>
      <c r="I30" s="68" t="s">
        <v>263</v>
      </c>
      <c r="J30" s="68" t="s">
        <v>264</v>
      </c>
      <c r="K30" s="68" t="s">
        <v>272</v>
      </c>
      <c r="L30" s="69"/>
      <c r="M30" s="68" t="s">
        <v>292</v>
      </c>
    </row>
    <row r="34" ht="12.75">
      <c r="D34" s="4"/>
    </row>
  </sheetData>
  <sheetProtection/>
  <mergeCells count="4">
    <mergeCell ref="A3:F3"/>
    <mergeCell ref="H3:K3"/>
    <mergeCell ref="H17:N17"/>
    <mergeCell ref="H23:N2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N33" sqref="N33"/>
    </sheetView>
  </sheetViews>
  <sheetFormatPr defaultColWidth="9.140625" defaultRowHeight="12.75"/>
  <cols>
    <col min="1" max="1" width="17.140625" style="5" customWidth="1"/>
    <col min="2" max="2" width="11.8515625" style="5" customWidth="1"/>
    <col min="3" max="3" width="6.7109375" style="5" customWidth="1"/>
    <col min="4" max="4" width="9.8515625" style="5" customWidth="1"/>
    <col min="5" max="5" width="10.00390625" style="5" customWidth="1"/>
    <col min="6" max="6" width="6.00390625" style="5" customWidth="1"/>
    <col min="7" max="7" width="3.140625" style="5" customWidth="1"/>
    <col min="8" max="8" width="12.00390625" style="5" customWidth="1"/>
    <col min="9" max="9" width="11.28125" style="5" customWidth="1"/>
    <col min="10" max="10" width="12.57421875" style="5" customWidth="1"/>
    <col min="11" max="11" width="7.57421875" style="5" customWidth="1"/>
    <col min="12" max="12" width="8.28125" style="5" customWidth="1"/>
    <col min="13" max="13" width="9.8515625" style="5" customWidth="1"/>
    <col min="14" max="14" width="4.57421875" style="5" customWidth="1"/>
    <col min="15" max="16384" width="9.140625" style="5" customWidth="1"/>
  </cols>
  <sheetData>
    <row r="1" spans="9:13" ht="18">
      <c r="I1" s="34" t="s">
        <v>0</v>
      </c>
      <c r="J1" s="35">
        <v>6</v>
      </c>
      <c r="K1" s="34" t="s">
        <v>1</v>
      </c>
      <c r="L1" s="34"/>
      <c r="M1" s="34"/>
    </row>
    <row r="2" ht="13.5" thickBot="1"/>
    <row r="3" spans="1:15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  <c r="O3" s="43"/>
    </row>
    <row r="4" spans="1:14" ht="13.5" thickTop="1">
      <c r="A4" s="24"/>
      <c r="B4" s="30"/>
      <c r="C4" s="30"/>
      <c r="D4" s="30"/>
      <c r="E4" s="30"/>
      <c r="F4" s="31"/>
      <c r="H4" s="38" t="s">
        <v>190</v>
      </c>
      <c r="I4" s="32"/>
      <c r="J4" s="30" t="s">
        <v>6</v>
      </c>
      <c r="K4" s="39">
        <v>1</v>
      </c>
      <c r="L4" s="32"/>
      <c r="M4" s="32"/>
      <c r="N4" s="33"/>
    </row>
    <row r="5" spans="1:14" ht="12.75">
      <c r="A5" s="4" t="s">
        <v>223</v>
      </c>
      <c r="B5" s="12">
        <v>5</v>
      </c>
      <c r="C5" s="12" t="s">
        <v>4</v>
      </c>
      <c r="D5" s="2" t="s">
        <v>6</v>
      </c>
      <c r="E5" s="59">
        <f>J1*B5</f>
        <v>30</v>
      </c>
      <c r="F5" s="37" t="s">
        <v>2</v>
      </c>
      <c r="H5" s="4" t="s">
        <v>16</v>
      </c>
      <c r="I5" s="1"/>
      <c r="J5" s="2" t="s">
        <v>6</v>
      </c>
      <c r="K5" s="49" t="s">
        <v>39</v>
      </c>
      <c r="L5" s="1"/>
      <c r="M5" s="1"/>
      <c r="N5" s="8"/>
    </row>
    <row r="6" spans="1:14" ht="12.75">
      <c r="A6" s="4" t="s">
        <v>224</v>
      </c>
      <c r="B6" s="12">
        <v>0.015</v>
      </c>
      <c r="C6" s="12" t="s">
        <v>4</v>
      </c>
      <c r="D6" s="2" t="s">
        <v>6</v>
      </c>
      <c r="E6" s="59">
        <v>0.1</v>
      </c>
      <c r="F6" s="37" t="s">
        <v>2</v>
      </c>
      <c r="H6" s="4" t="s">
        <v>17</v>
      </c>
      <c r="I6" s="1" t="s">
        <v>9</v>
      </c>
      <c r="J6" s="2" t="s">
        <v>6</v>
      </c>
      <c r="K6" s="53" t="s">
        <v>99</v>
      </c>
      <c r="L6" s="1" t="s">
        <v>24</v>
      </c>
      <c r="M6" s="41" t="s">
        <v>98</v>
      </c>
      <c r="N6" s="8" t="s">
        <v>80</v>
      </c>
    </row>
    <row r="7" spans="1:14" ht="12.75">
      <c r="A7" s="4" t="s">
        <v>239</v>
      </c>
      <c r="B7" s="1">
        <v>1</v>
      </c>
      <c r="C7" s="1" t="s">
        <v>4</v>
      </c>
      <c r="D7" s="2" t="s">
        <v>6</v>
      </c>
      <c r="E7" s="59">
        <f>J1</f>
        <v>6</v>
      </c>
      <c r="F7" s="37" t="s">
        <v>2</v>
      </c>
      <c r="H7" s="4" t="s">
        <v>18</v>
      </c>
      <c r="I7" s="1"/>
      <c r="J7" s="2" t="s">
        <v>6</v>
      </c>
      <c r="K7" s="49">
        <v>30</v>
      </c>
      <c r="L7" s="1" t="s">
        <v>86</v>
      </c>
      <c r="M7" s="1"/>
      <c r="N7" s="8"/>
    </row>
    <row r="8" spans="1:14" ht="12.75">
      <c r="A8" s="4" t="s">
        <v>225</v>
      </c>
      <c r="B8" s="1">
        <v>0.5</v>
      </c>
      <c r="C8" s="1" t="s">
        <v>4</v>
      </c>
      <c r="D8" s="2" t="s">
        <v>6</v>
      </c>
      <c r="E8" s="59">
        <f>J1*B8</f>
        <v>3</v>
      </c>
      <c r="F8" s="37" t="s">
        <v>2</v>
      </c>
      <c r="H8" s="4" t="s">
        <v>191</v>
      </c>
      <c r="I8" s="1"/>
      <c r="J8" s="2" t="s">
        <v>6</v>
      </c>
      <c r="K8" s="53" t="s">
        <v>219</v>
      </c>
      <c r="L8" s="45"/>
      <c r="M8" s="45"/>
      <c r="N8" s="8"/>
    </row>
    <row r="9" spans="1:14" ht="12.75">
      <c r="A9" s="4" t="s">
        <v>226</v>
      </c>
      <c r="B9" s="1">
        <v>1</v>
      </c>
      <c r="C9" s="1" t="s">
        <v>5</v>
      </c>
      <c r="D9" s="2" t="s">
        <v>6</v>
      </c>
      <c r="E9" s="59">
        <f>J1*1</f>
        <v>6</v>
      </c>
      <c r="F9" s="37" t="s">
        <v>3</v>
      </c>
      <c r="H9" s="4" t="s">
        <v>67</v>
      </c>
      <c r="I9" s="1"/>
      <c r="J9" s="2" t="s">
        <v>6</v>
      </c>
      <c r="K9" s="53" t="s">
        <v>96</v>
      </c>
      <c r="L9" s="1" t="s">
        <v>87</v>
      </c>
      <c r="M9" s="1"/>
      <c r="N9" s="8"/>
    </row>
    <row r="10" spans="1:14" ht="12.75">
      <c r="A10" s="4" t="s">
        <v>227</v>
      </c>
      <c r="B10" s="1">
        <v>1</v>
      </c>
      <c r="C10" s="1" t="s">
        <v>5</v>
      </c>
      <c r="D10" s="2" t="s">
        <v>6</v>
      </c>
      <c r="E10" s="59">
        <v>6</v>
      </c>
      <c r="F10" s="37" t="s">
        <v>3</v>
      </c>
      <c r="H10" s="4" t="s">
        <v>66</v>
      </c>
      <c r="I10" s="1"/>
      <c r="J10" s="2" t="s">
        <v>6</v>
      </c>
      <c r="K10" s="49" t="s">
        <v>100</v>
      </c>
      <c r="L10" s="1" t="s">
        <v>87</v>
      </c>
      <c r="M10" s="1"/>
      <c r="N10" s="8"/>
    </row>
    <row r="11" spans="1:14" ht="12.75">
      <c r="A11" s="58" t="s">
        <v>248</v>
      </c>
      <c r="B11" s="1" t="s">
        <v>250</v>
      </c>
      <c r="C11" s="1" t="s">
        <v>249</v>
      </c>
      <c r="D11" s="1"/>
      <c r="E11" s="59"/>
      <c r="F11" s="37"/>
      <c r="H11" s="4"/>
      <c r="I11" s="1"/>
      <c r="J11" s="2"/>
      <c r="K11" s="49"/>
      <c r="L11" s="1"/>
      <c r="M11" s="1"/>
      <c r="N11" s="8"/>
    </row>
    <row r="12" spans="1:14" ht="12.75">
      <c r="A12" s="4" t="s">
        <v>228</v>
      </c>
      <c r="B12" s="1">
        <v>0.04</v>
      </c>
      <c r="C12" s="1" t="s">
        <v>4</v>
      </c>
      <c r="D12" s="2" t="s">
        <v>6</v>
      </c>
      <c r="E12" s="59">
        <f>J1*B12</f>
        <v>0.24</v>
      </c>
      <c r="F12" s="37" t="s">
        <v>2</v>
      </c>
      <c r="H12" s="4" t="s">
        <v>182</v>
      </c>
      <c r="I12" s="1" t="s">
        <v>192</v>
      </c>
      <c r="J12" s="2" t="s">
        <v>6</v>
      </c>
      <c r="K12" s="49" t="s">
        <v>197</v>
      </c>
      <c r="L12" s="1" t="s">
        <v>194</v>
      </c>
      <c r="M12" s="1"/>
      <c r="N12" s="8"/>
    </row>
    <row r="13" spans="1:14" ht="12.75">
      <c r="A13" s="4" t="s">
        <v>229</v>
      </c>
      <c r="B13" s="1">
        <v>2</v>
      </c>
      <c r="C13" s="1" t="s">
        <v>4</v>
      </c>
      <c r="D13" s="2" t="s">
        <v>6</v>
      </c>
      <c r="E13" s="59">
        <f>J1*B13</f>
        <v>12</v>
      </c>
      <c r="F13" s="37" t="s">
        <v>2</v>
      </c>
      <c r="H13" s="4" t="s">
        <v>221</v>
      </c>
      <c r="I13" s="1"/>
      <c r="J13" s="2" t="s">
        <v>6</v>
      </c>
      <c r="K13" s="49" t="s">
        <v>187</v>
      </c>
      <c r="L13" s="1"/>
      <c r="M13" s="1"/>
      <c r="N13" s="8"/>
    </row>
    <row r="14" spans="1:14" ht="13.5" thickBot="1">
      <c r="A14" s="4" t="s">
        <v>230</v>
      </c>
      <c r="B14" s="1">
        <v>2</v>
      </c>
      <c r="C14" s="1" t="s">
        <v>4</v>
      </c>
      <c r="D14" s="2" t="s">
        <v>6</v>
      </c>
      <c r="E14" s="59">
        <f>B14*J1</f>
        <v>12</v>
      </c>
      <c r="F14" s="37" t="s">
        <v>2</v>
      </c>
      <c r="H14" s="9" t="s">
        <v>222</v>
      </c>
      <c r="I14" s="3"/>
      <c r="J14" s="3"/>
      <c r="K14" s="3"/>
      <c r="L14" s="3"/>
      <c r="M14" s="3"/>
      <c r="N14" s="11"/>
    </row>
    <row r="15" spans="1:6" ht="13.5" thickBot="1">
      <c r="A15" s="9" t="s">
        <v>231</v>
      </c>
      <c r="B15" s="3">
        <v>0.1</v>
      </c>
      <c r="C15" s="3" t="s">
        <v>4</v>
      </c>
      <c r="D15" s="2" t="s">
        <v>6</v>
      </c>
      <c r="E15" s="60">
        <v>0.6</v>
      </c>
      <c r="F15" s="42" t="s">
        <v>2</v>
      </c>
    </row>
    <row r="16" ht="13.5" thickBot="1"/>
    <row r="17" spans="1:14" ht="13.5" thickBot="1">
      <c r="A17" s="16" t="s">
        <v>21</v>
      </c>
      <c r="B17" s="22"/>
      <c r="C17" s="22"/>
      <c r="D17" s="22"/>
      <c r="E17" s="22"/>
      <c r="F17" s="23"/>
      <c r="H17" s="74" t="s">
        <v>19</v>
      </c>
      <c r="I17" s="75"/>
      <c r="J17" s="75"/>
      <c r="K17" s="75"/>
      <c r="L17" s="75"/>
      <c r="M17" s="75"/>
      <c r="N17" s="76"/>
    </row>
    <row r="18" spans="1:14" ht="13.5" thickTop="1">
      <c r="A18" s="24"/>
      <c r="B18" s="2"/>
      <c r="C18" s="2"/>
      <c r="D18" s="2"/>
      <c r="E18" s="2"/>
      <c r="F18" s="25"/>
      <c r="H18" s="4" t="s">
        <v>19</v>
      </c>
      <c r="I18" s="1">
        <v>85</v>
      </c>
      <c r="J18" s="1" t="s">
        <v>7</v>
      </c>
      <c r="K18" s="2" t="s">
        <v>6</v>
      </c>
      <c r="L18" s="2"/>
      <c r="M18" s="13">
        <f>I18*J1</f>
        <v>510</v>
      </c>
      <c r="N18" s="8" t="s">
        <v>8</v>
      </c>
    </row>
    <row r="19" spans="1:14" ht="12.75">
      <c r="A19" s="24" t="s">
        <v>38</v>
      </c>
      <c r="B19" s="2"/>
      <c r="C19" s="2"/>
      <c r="D19" s="2" t="s">
        <v>27</v>
      </c>
      <c r="E19" s="2"/>
      <c r="F19" s="25"/>
      <c r="H19" s="4" t="s">
        <v>20</v>
      </c>
      <c r="I19" s="1"/>
      <c r="J19" s="1"/>
      <c r="K19" s="2" t="s">
        <v>6</v>
      </c>
      <c r="L19" s="2"/>
      <c r="M19" s="14">
        <f>M18*5%</f>
        <v>25.5</v>
      </c>
      <c r="N19" s="8" t="s">
        <v>8</v>
      </c>
    </row>
    <row r="20" spans="1:14" ht="13.5" thickBot="1">
      <c r="A20" s="24" t="s">
        <v>26</v>
      </c>
      <c r="B20" s="2" t="s">
        <v>75</v>
      </c>
      <c r="C20" s="2">
        <v>10</v>
      </c>
      <c r="D20" s="2" t="s">
        <v>7</v>
      </c>
      <c r="E20" s="2">
        <v>60</v>
      </c>
      <c r="F20" s="25" t="s">
        <v>37</v>
      </c>
      <c r="H20" s="9" t="s">
        <v>22</v>
      </c>
      <c r="I20" s="3"/>
      <c r="J20" s="3"/>
      <c r="K20" s="10" t="s">
        <v>6</v>
      </c>
      <c r="L20" s="10"/>
      <c r="M20" s="15">
        <f>M18*15%</f>
        <v>76.5</v>
      </c>
      <c r="N20" s="11" t="s">
        <v>8</v>
      </c>
    </row>
    <row r="21" spans="1:6" ht="12.75">
      <c r="A21" s="24"/>
      <c r="B21" s="2" t="s">
        <v>97</v>
      </c>
      <c r="C21" s="2">
        <v>4</v>
      </c>
      <c r="D21" s="2" t="s">
        <v>7</v>
      </c>
      <c r="E21" s="2">
        <v>24</v>
      </c>
      <c r="F21" s="25" t="s">
        <v>37</v>
      </c>
    </row>
    <row r="22" spans="1:6" ht="13.5" thickBot="1">
      <c r="A22" s="4"/>
      <c r="B22" s="1"/>
      <c r="C22" s="1"/>
      <c r="D22" s="2"/>
      <c r="E22" s="2"/>
      <c r="F22" s="26"/>
    </row>
    <row r="23" spans="1:14" ht="13.5" thickBot="1">
      <c r="A23" s="4" t="s">
        <v>195</v>
      </c>
      <c r="B23" s="1"/>
      <c r="C23" s="1"/>
      <c r="D23" s="2"/>
      <c r="E23" s="2"/>
      <c r="F23" s="8"/>
      <c r="H23" s="71" t="s">
        <v>30</v>
      </c>
      <c r="I23" s="77"/>
      <c r="J23" s="77"/>
      <c r="K23" s="77"/>
      <c r="L23" s="77"/>
      <c r="M23" s="77"/>
      <c r="N23" s="78"/>
    </row>
    <row r="24" spans="1:14" ht="14.25" thickBot="1" thickTop="1">
      <c r="A24" s="9"/>
      <c r="B24" s="3"/>
      <c r="C24" s="3"/>
      <c r="D24" s="10"/>
      <c r="E24" s="10"/>
      <c r="F24" s="11"/>
      <c r="H24" s="4" t="s">
        <v>232</v>
      </c>
      <c r="I24" s="1" t="s">
        <v>10</v>
      </c>
      <c r="J24" s="1"/>
      <c r="K24" s="1">
        <f>J1/100</f>
        <v>0.06</v>
      </c>
      <c r="L24" s="1" t="s">
        <v>2</v>
      </c>
      <c r="M24" s="1">
        <f>K24*10</f>
        <v>0.6</v>
      </c>
      <c r="N24" s="8" t="s">
        <v>8</v>
      </c>
    </row>
    <row r="25" spans="8:14" ht="12.75">
      <c r="H25" s="4" t="s">
        <v>233</v>
      </c>
      <c r="I25" s="1" t="s">
        <v>11</v>
      </c>
      <c r="J25" s="1" t="s">
        <v>247</v>
      </c>
      <c r="K25" s="12">
        <f>J1</f>
        <v>6</v>
      </c>
      <c r="L25" s="1" t="s">
        <v>2</v>
      </c>
      <c r="M25" s="1">
        <v>0.6</v>
      </c>
      <c r="N25" s="8" t="s">
        <v>8</v>
      </c>
    </row>
    <row r="26" spans="8:14" ht="12.75" customHeight="1">
      <c r="H26" s="4" t="s">
        <v>234</v>
      </c>
      <c r="I26" s="1" t="s">
        <v>246</v>
      </c>
      <c r="J26" s="56" t="s">
        <v>85</v>
      </c>
      <c r="K26" s="12">
        <v>0.06</v>
      </c>
      <c r="L26" s="1" t="s">
        <v>2</v>
      </c>
      <c r="M26" s="1">
        <v>0.15</v>
      </c>
      <c r="N26" s="8" t="s">
        <v>8</v>
      </c>
    </row>
    <row r="27" spans="8:14" ht="12.75">
      <c r="H27" s="4" t="s">
        <v>235</v>
      </c>
      <c r="I27" s="1" t="s">
        <v>12</v>
      </c>
      <c r="J27" s="1" t="s">
        <v>13</v>
      </c>
      <c r="K27" s="1">
        <f>J1*5</f>
        <v>30</v>
      </c>
      <c r="L27" s="1" t="s">
        <v>2</v>
      </c>
      <c r="M27" s="1">
        <f>K27/25</f>
        <v>1.2</v>
      </c>
      <c r="N27" s="8" t="s">
        <v>8</v>
      </c>
    </row>
    <row r="28" spans="8:14" ht="12.75">
      <c r="H28" s="4" t="s">
        <v>236</v>
      </c>
      <c r="I28" s="1" t="s">
        <v>125</v>
      </c>
      <c r="J28" s="1" t="s">
        <v>32</v>
      </c>
      <c r="K28" s="1" t="s">
        <v>136</v>
      </c>
      <c r="L28" s="1"/>
      <c r="M28" s="1"/>
      <c r="N28" s="8"/>
    </row>
    <row r="29" spans="8:14" ht="13.5" thickBot="1">
      <c r="H29" s="9" t="s">
        <v>237</v>
      </c>
      <c r="I29" s="3" t="s">
        <v>33</v>
      </c>
      <c r="J29" s="3" t="s">
        <v>34</v>
      </c>
      <c r="K29" s="3" t="s">
        <v>137</v>
      </c>
      <c r="L29" s="3"/>
      <c r="M29" s="3"/>
      <c r="N29" s="11"/>
    </row>
    <row r="30" spans="8:13" ht="13.5" thickBot="1">
      <c r="H30" s="3" t="s">
        <v>262</v>
      </c>
      <c r="I30" s="68" t="s">
        <v>263</v>
      </c>
      <c r="J30" s="68" t="s">
        <v>264</v>
      </c>
      <c r="K30" s="68" t="s">
        <v>272</v>
      </c>
      <c r="L30" s="69"/>
      <c r="M30" s="68" t="s">
        <v>293</v>
      </c>
    </row>
  </sheetData>
  <sheetProtection/>
  <mergeCells count="4">
    <mergeCell ref="A3:F3"/>
    <mergeCell ref="H3:K3"/>
    <mergeCell ref="H17:N17"/>
    <mergeCell ref="H23:N23"/>
  </mergeCells>
  <printOptions/>
  <pageMargins left="0.75" right="0.75" top="1" bottom="1" header="0.5" footer="0.5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16.00390625" style="5" customWidth="1"/>
    <col min="2" max="2" width="11.8515625" style="5" customWidth="1"/>
    <col min="3" max="3" width="6.7109375" style="5" customWidth="1"/>
    <col min="4" max="4" width="9.8515625" style="5" customWidth="1"/>
    <col min="5" max="5" width="10.00390625" style="5" customWidth="1"/>
    <col min="6" max="6" width="6.00390625" style="5" customWidth="1"/>
    <col min="7" max="7" width="3.140625" style="5" customWidth="1"/>
    <col min="8" max="8" width="12.28125" style="5" customWidth="1"/>
    <col min="9" max="9" width="11.28125" style="5" customWidth="1"/>
    <col min="10" max="10" width="12.57421875" style="5" customWidth="1"/>
    <col min="11" max="11" width="7.57421875" style="5" customWidth="1"/>
    <col min="12" max="12" width="9.140625" style="5" customWidth="1"/>
    <col min="13" max="13" width="9.8515625" style="5" customWidth="1"/>
    <col min="14" max="14" width="4.57421875" style="5" customWidth="1"/>
    <col min="15" max="16384" width="9.140625" style="5" customWidth="1"/>
  </cols>
  <sheetData>
    <row r="1" spans="9:13" ht="18">
      <c r="I1" s="34" t="s">
        <v>0</v>
      </c>
      <c r="J1" s="35">
        <v>5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24"/>
      <c r="B4" s="30"/>
      <c r="C4" s="30"/>
      <c r="D4" s="30"/>
      <c r="E4" s="30"/>
      <c r="F4" s="31"/>
      <c r="H4" s="38" t="s">
        <v>190</v>
      </c>
      <c r="I4" s="39"/>
      <c r="J4" s="48" t="s">
        <v>6</v>
      </c>
      <c r="K4" s="39">
        <v>1</v>
      </c>
      <c r="L4" s="30"/>
      <c r="M4" s="30"/>
      <c r="N4" s="8"/>
    </row>
    <row r="5" spans="1:14" ht="12.75">
      <c r="A5" s="4" t="s">
        <v>223</v>
      </c>
      <c r="B5" s="12">
        <v>5</v>
      </c>
      <c r="C5" s="12" t="s">
        <v>4</v>
      </c>
      <c r="D5" s="2" t="s">
        <v>6</v>
      </c>
      <c r="E5" s="59">
        <f>J1*B5</f>
        <v>25</v>
      </c>
      <c r="F5" s="37" t="s">
        <v>2</v>
      </c>
      <c r="H5" s="4" t="s">
        <v>16</v>
      </c>
      <c r="I5" s="1"/>
      <c r="J5" s="2" t="s">
        <v>6</v>
      </c>
      <c r="K5" s="1" t="s">
        <v>39</v>
      </c>
      <c r="L5" s="1"/>
      <c r="M5" s="1"/>
      <c r="N5" s="8"/>
    </row>
    <row r="6" spans="1:14" ht="12.75">
      <c r="A6" s="4" t="s">
        <v>224</v>
      </c>
      <c r="B6" s="12">
        <v>0.02</v>
      </c>
      <c r="C6" s="12" t="s">
        <v>4</v>
      </c>
      <c r="D6" s="2" t="s">
        <v>6</v>
      </c>
      <c r="E6" s="59">
        <f>B6*J1</f>
        <v>0.1</v>
      </c>
      <c r="F6" s="37" t="s">
        <v>2</v>
      </c>
      <c r="H6" s="4" t="s">
        <v>17</v>
      </c>
      <c r="I6" s="1" t="s">
        <v>9</v>
      </c>
      <c r="J6" s="2" t="s">
        <v>6</v>
      </c>
      <c r="K6" s="40" t="s">
        <v>28</v>
      </c>
      <c r="L6" s="1" t="s">
        <v>24</v>
      </c>
      <c r="M6" s="1" t="s">
        <v>29</v>
      </c>
      <c r="N6" s="8" t="s">
        <v>80</v>
      </c>
    </row>
    <row r="7" spans="1:14" ht="12.75">
      <c r="A7" s="4" t="s">
        <v>239</v>
      </c>
      <c r="B7" s="1">
        <v>1</v>
      </c>
      <c r="C7" s="1" t="s">
        <v>4</v>
      </c>
      <c r="D7" s="2" t="s">
        <v>6</v>
      </c>
      <c r="E7" s="59">
        <f>J1</f>
        <v>5</v>
      </c>
      <c r="F7" s="37" t="s">
        <v>2</v>
      </c>
      <c r="H7" s="4" t="s">
        <v>18</v>
      </c>
      <c r="I7" s="1"/>
      <c r="J7" s="2" t="s">
        <v>6</v>
      </c>
      <c r="K7" s="49">
        <v>30</v>
      </c>
      <c r="L7" s="1" t="s">
        <v>86</v>
      </c>
      <c r="M7" s="1"/>
      <c r="N7" s="8"/>
    </row>
    <row r="8" spans="1:14" ht="12.75">
      <c r="A8" s="4" t="s">
        <v>225</v>
      </c>
      <c r="B8" s="1">
        <v>0.5</v>
      </c>
      <c r="C8" s="1" t="s">
        <v>4</v>
      </c>
      <c r="D8" s="2" t="s">
        <v>6</v>
      </c>
      <c r="E8" s="59">
        <f>J1*B8</f>
        <v>2.5</v>
      </c>
      <c r="F8" s="37" t="s">
        <v>2</v>
      </c>
      <c r="H8" s="4" t="s">
        <v>191</v>
      </c>
      <c r="I8" s="1"/>
      <c r="J8" s="2" t="s">
        <v>6</v>
      </c>
      <c r="K8" s="41" t="s">
        <v>219</v>
      </c>
      <c r="L8" s="1"/>
      <c r="M8" s="1"/>
      <c r="N8" s="8"/>
    </row>
    <row r="9" spans="1:14" ht="12.75">
      <c r="A9" s="4" t="s">
        <v>226</v>
      </c>
      <c r="B9" s="1">
        <v>1</v>
      </c>
      <c r="C9" s="1" t="s">
        <v>5</v>
      </c>
      <c r="D9" s="2" t="s">
        <v>6</v>
      </c>
      <c r="E9" s="59">
        <f>J1*1</f>
        <v>5</v>
      </c>
      <c r="F9" s="37" t="s">
        <v>3</v>
      </c>
      <c r="H9" s="4" t="s">
        <v>67</v>
      </c>
      <c r="I9" s="1"/>
      <c r="J9" s="2" t="s">
        <v>6</v>
      </c>
      <c r="K9" s="41" t="s">
        <v>96</v>
      </c>
      <c r="L9" s="1" t="s">
        <v>87</v>
      </c>
      <c r="M9" s="1"/>
      <c r="N9" s="8"/>
    </row>
    <row r="10" spans="1:14" ht="12.75">
      <c r="A10" s="4" t="s">
        <v>227</v>
      </c>
      <c r="B10" s="1">
        <v>1</v>
      </c>
      <c r="C10" s="1" t="s">
        <v>5</v>
      </c>
      <c r="D10" s="2" t="s">
        <v>6</v>
      </c>
      <c r="E10" s="59">
        <v>5</v>
      </c>
      <c r="F10" s="37" t="s">
        <v>3</v>
      </c>
      <c r="H10" s="4" t="s">
        <v>66</v>
      </c>
      <c r="I10" s="1"/>
      <c r="J10" s="2" t="s">
        <v>6</v>
      </c>
      <c r="K10" s="49">
        <v>18</v>
      </c>
      <c r="L10" s="1" t="s">
        <v>87</v>
      </c>
      <c r="M10" s="1"/>
      <c r="N10" s="8"/>
    </row>
    <row r="11" spans="1:14" ht="12.75">
      <c r="A11" s="58" t="s">
        <v>248</v>
      </c>
      <c r="B11" s="1" t="s">
        <v>250</v>
      </c>
      <c r="C11" s="1" t="s">
        <v>249</v>
      </c>
      <c r="D11" s="1"/>
      <c r="E11" s="59"/>
      <c r="F11" s="37"/>
      <c r="H11" s="4"/>
      <c r="I11" s="1"/>
      <c r="J11" s="2"/>
      <c r="K11" s="49"/>
      <c r="L11" s="1"/>
      <c r="M11" s="1"/>
      <c r="N11" s="8"/>
    </row>
    <row r="12" spans="1:14" ht="12.75">
      <c r="A12" s="4" t="s">
        <v>228</v>
      </c>
      <c r="B12" s="1">
        <v>0.04</v>
      </c>
      <c r="C12" s="1" t="s">
        <v>4</v>
      </c>
      <c r="D12" s="2" t="s">
        <v>6</v>
      </c>
      <c r="E12" s="59">
        <f>J1*B12</f>
        <v>0.2</v>
      </c>
      <c r="F12" s="37" t="s">
        <v>2</v>
      </c>
      <c r="H12" s="4" t="s">
        <v>182</v>
      </c>
      <c r="I12" s="1" t="s">
        <v>192</v>
      </c>
      <c r="J12" s="2" t="s">
        <v>6</v>
      </c>
      <c r="K12" s="1" t="s">
        <v>196</v>
      </c>
      <c r="L12" s="1" t="s">
        <v>194</v>
      </c>
      <c r="M12" s="1"/>
      <c r="N12" s="8"/>
    </row>
    <row r="13" spans="1:14" ht="12.75">
      <c r="A13" s="4" t="s">
        <v>229</v>
      </c>
      <c r="B13" s="1">
        <v>2</v>
      </c>
      <c r="C13" s="1" t="s">
        <v>4</v>
      </c>
      <c r="D13" s="2" t="s">
        <v>6</v>
      </c>
      <c r="E13" s="59">
        <f>J1*B13</f>
        <v>10</v>
      </c>
      <c r="F13" s="37" t="s">
        <v>2</v>
      </c>
      <c r="H13" s="4" t="s">
        <v>221</v>
      </c>
      <c r="I13" s="1"/>
      <c r="J13" s="2" t="s">
        <v>6</v>
      </c>
      <c r="K13" s="1" t="s">
        <v>188</v>
      </c>
      <c r="L13" s="1"/>
      <c r="M13" s="1"/>
      <c r="N13" s="8"/>
    </row>
    <row r="14" spans="1:14" ht="13.5" thickBot="1">
      <c r="A14" s="4" t="s">
        <v>230</v>
      </c>
      <c r="B14" s="1">
        <v>2</v>
      </c>
      <c r="C14" s="1" t="s">
        <v>4</v>
      </c>
      <c r="D14" s="2" t="s">
        <v>6</v>
      </c>
      <c r="E14" s="59">
        <f>B14*J1</f>
        <v>10</v>
      </c>
      <c r="F14" s="37" t="s">
        <v>2</v>
      </c>
      <c r="H14" s="9" t="s">
        <v>222</v>
      </c>
      <c r="I14" s="3"/>
      <c r="J14" s="3"/>
      <c r="K14" s="3"/>
      <c r="L14" s="3"/>
      <c r="M14" s="3"/>
      <c r="N14" s="11"/>
    </row>
    <row r="15" spans="1:6" ht="13.5" thickBot="1">
      <c r="A15" s="9" t="s">
        <v>231</v>
      </c>
      <c r="B15" s="3">
        <v>0.1</v>
      </c>
      <c r="C15" s="3" t="s">
        <v>4</v>
      </c>
      <c r="D15" s="2" t="s">
        <v>6</v>
      </c>
      <c r="E15" s="60">
        <v>0.5</v>
      </c>
      <c r="F15" s="42" t="s">
        <v>2</v>
      </c>
    </row>
    <row r="16" ht="13.5" thickBot="1"/>
    <row r="17" spans="1:14" ht="13.5" thickBot="1">
      <c r="A17" s="16" t="s">
        <v>21</v>
      </c>
      <c r="B17" s="22"/>
      <c r="C17" s="22"/>
      <c r="D17" s="22"/>
      <c r="E17" s="22"/>
      <c r="F17" s="23"/>
      <c r="H17" s="74" t="s">
        <v>19</v>
      </c>
      <c r="I17" s="75"/>
      <c r="J17" s="75"/>
      <c r="K17" s="75"/>
      <c r="L17" s="75"/>
      <c r="M17" s="75"/>
      <c r="N17" s="76"/>
    </row>
    <row r="18" spans="1:14" ht="13.5" thickTop="1">
      <c r="A18" s="24"/>
      <c r="B18" s="2"/>
      <c r="C18" s="2"/>
      <c r="D18" s="2"/>
      <c r="E18" s="2"/>
      <c r="F18" s="25"/>
      <c r="H18" s="4" t="s">
        <v>19</v>
      </c>
      <c r="I18" s="1">
        <v>85</v>
      </c>
      <c r="J18" s="1" t="s">
        <v>7</v>
      </c>
      <c r="K18" s="2" t="s">
        <v>6</v>
      </c>
      <c r="L18" s="2"/>
      <c r="M18" s="13">
        <f>I18*J1</f>
        <v>425</v>
      </c>
      <c r="N18" s="8" t="s">
        <v>8</v>
      </c>
    </row>
    <row r="19" spans="1:14" ht="12.75">
      <c r="A19" s="24" t="s">
        <v>38</v>
      </c>
      <c r="B19" s="2"/>
      <c r="C19" s="2"/>
      <c r="D19" s="2" t="s">
        <v>27</v>
      </c>
      <c r="E19" s="2"/>
      <c r="F19" s="25"/>
      <c r="H19" s="4" t="s">
        <v>20</v>
      </c>
      <c r="I19" s="1"/>
      <c r="J19" s="1"/>
      <c r="K19" s="2" t="s">
        <v>6</v>
      </c>
      <c r="L19" s="2"/>
      <c r="M19" s="14">
        <f>M18*5%</f>
        <v>21.25</v>
      </c>
      <c r="N19" s="8" t="s">
        <v>8</v>
      </c>
    </row>
    <row r="20" spans="1:14" ht="13.5" thickBot="1">
      <c r="A20" s="24" t="s">
        <v>26</v>
      </c>
      <c r="B20" s="2" t="s">
        <v>75</v>
      </c>
      <c r="C20" s="2">
        <v>10</v>
      </c>
      <c r="D20" s="2" t="s">
        <v>7</v>
      </c>
      <c r="E20" s="2">
        <v>50</v>
      </c>
      <c r="F20" s="25" t="s">
        <v>37</v>
      </c>
      <c r="H20" s="9" t="s">
        <v>22</v>
      </c>
      <c r="I20" s="3"/>
      <c r="J20" s="3"/>
      <c r="K20" s="10" t="s">
        <v>6</v>
      </c>
      <c r="L20" s="10"/>
      <c r="M20" s="15">
        <f>M18*15%</f>
        <v>63.75</v>
      </c>
      <c r="N20" s="11" t="s">
        <v>8</v>
      </c>
    </row>
    <row r="21" spans="1:15" ht="13.5" thickBot="1">
      <c r="A21" s="24"/>
      <c r="B21" s="2" t="s">
        <v>95</v>
      </c>
      <c r="C21" s="2">
        <v>4</v>
      </c>
      <c r="D21" s="2" t="s">
        <v>7</v>
      </c>
      <c r="E21" s="2">
        <v>20</v>
      </c>
      <c r="F21" s="25" t="s">
        <v>37</v>
      </c>
      <c r="O21" s="2" t="s">
        <v>6</v>
      </c>
    </row>
    <row r="22" spans="1:14" ht="13.5" thickBot="1">
      <c r="A22" s="4"/>
      <c r="B22" s="1"/>
      <c r="C22" s="1"/>
      <c r="D22" s="2"/>
      <c r="E22" s="2"/>
      <c r="F22" s="26"/>
      <c r="H22" s="71" t="s">
        <v>30</v>
      </c>
      <c r="I22" s="77"/>
      <c r="J22" s="77"/>
      <c r="K22" s="77"/>
      <c r="L22" s="77"/>
      <c r="M22" s="77"/>
      <c r="N22" s="78"/>
    </row>
    <row r="23" spans="1:14" ht="13.5" thickTop="1">
      <c r="A23" s="4" t="s">
        <v>195</v>
      </c>
      <c r="B23" s="1"/>
      <c r="C23" s="1"/>
      <c r="D23" s="2"/>
      <c r="E23" s="2"/>
      <c r="F23" s="8"/>
      <c r="H23" s="4" t="s">
        <v>232</v>
      </c>
      <c r="I23" s="1" t="s">
        <v>10</v>
      </c>
      <c r="J23" s="1"/>
      <c r="K23" s="1">
        <f>J1/100</f>
        <v>0.05</v>
      </c>
      <c r="L23" s="1" t="s">
        <v>2</v>
      </c>
      <c r="M23" s="1">
        <f>K23*10</f>
        <v>0.5</v>
      </c>
      <c r="N23" s="8" t="s">
        <v>8</v>
      </c>
    </row>
    <row r="24" spans="1:14" ht="13.5" thickBot="1">
      <c r="A24" s="9"/>
      <c r="B24" s="3"/>
      <c r="C24" s="3"/>
      <c r="D24" s="10"/>
      <c r="E24" s="10"/>
      <c r="F24" s="11"/>
      <c r="H24" s="4" t="s">
        <v>233</v>
      </c>
      <c r="I24" s="1" t="s">
        <v>11</v>
      </c>
      <c r="J24" s="1" t="s">
        <v>247</v>
      </c>
      <c r="K24" s="12">
        <f>J1</f>
        <v>5</v>
      </c>
      <c r="L24" s="1" t="s">
        <v>2</v>
      </c>
      <c r="M24" s="1">
        <v>0.5</v>
      </c>
      <c r="N24" s="8" t="s">
        <v>8</v>
      </c>
    </row>
    <row r="25" spans="8:14" ht="12.75" customHeight="1">
      <c r="H25" s="4" t="s">
        <v>234</v>
      </c>
      <c r="I25" s="1" t="s">
        <v>84</v>
      </c>
      <c r="J25" s="56" t="s">
        <v>85</v>
      </c>
      <c r="K25" s="12">
        <v>0.5</v>
      </c>
      <c r="L25" s="1" t="s">
        <v>2</v>
      </c>
      <c r="M25" s="1">
        <v>1.25</v>
      </c>
      <c r="N25" s="8" t="s">
        <v>8</v>
      </c>
    </row>
    <row r="26" spans="8:14" ht="12.75">
      <c r="H26" s="4" t="s">
        <v>235</v>
      </c>
      <c r="I26" s="1" t="s">
        <v>12</v>
      </c>
      <c r="J26" s="1" t="s">
        <v>13</v>
      </c>
      <c r="K26" s="1">
        <f>J1*5</f>
        <v>25</v>
      </c>
      <c r="L26" s="1" t="s">
        <v>2</v>
      </c>
      <c r="M26" s="1">
        <f>K26/25</f>
        <v>1</v>
      </c>
      <c r="N26" s="8" t="s">
        <v>8</v>
      </c>
    </row>
    <row r="27" spans="8:14" ht="12.75">
      <c r="H27" s="4" t="s">
        <v>236</v>
      </c>
      <c r="I27" s="1" t="s">
        <v>125</v>
      </c>
      <c r="J27" s="1" t="s">
        <v>32</v>
      </c>
      <c r="K27" s="1" t="s">
        <v>134</v>
      </c>
      <c r="L27" s="1"/>
      <c r="M27" s="1"/>
      <c r="N27" s="8"/>
    </row>
    <row r="28" spans="8:14" ht="13.5" thickBot="1">
      <c r="H28" s="9" t="s">
        <v>237</v>
      </c>
      <c r="I28" s="3" t="s">
        <v>33</v>
      </c>
      <c r="J28" s="3" t="s">
        <v>34</v>
      </c>
      <c r="K28" s="3" t="s">
        <v>135</v>
      </c>
      <c r="L28" s="3"/>
      <c r="M28" s="3"/>
      <c r="N28" s="11"/>
    </row>
    <row r="29" spans="8:14" ht="13.5" thickBot="1">
      <c r="H29" s="3" t="s">
        <v>262</v>
      </c>
      <c r="I29" s="68" t="s">
        <v>263</v>
      </c>
      <c r="J29" s="68" t="s">
        <v>264</v>
      </c>
      <c r="K29" s="68" t="s">
        <v>272</v>
      </c>
      <c r="L29" s="69"/>
      <c r="M29" s="68" t="s">
        <v>294</v>
      </c>
      <c r="N29" s="69"/>
    </row>
  </sheetData>
  <sheetProtection/>
  <mergeCells count="4">
    <mergeCell ref="A3:F3"/>
    <mergeCell ref="H3:K3"/>
    <mergeCell ref="H17:N17"/>
    <mergeCell ref="H22:N2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C1">
      <selection activeCell="O30" sqref="O30"/>
    </sheetView>
  </sheetViews>
  <sheetFormatPr defaultColWidth="9.140625" defaultRowHeight="12.75"/>
  <cols>
    <col min="1" max="1" width="17.140625" style="5" customWidth="1"/>
    <col min="2" max="2" width="11.8515625" style="5" customWidth="1"/>
    <col min="3" max="3" width="6.7109375" style="5" customWidth="1"/>
    <col min="4" max="4" width="9.8515625" style="5" customWidth="1"/>
    <col min="5" max="5" width="10.00390625" style="5" customWidth="1"/>
    <col min="6" max="6" width="6.00390625" style="5" customWidth="1"/>
    <col min="7" max="7" width="3.140625" style="5" customWidth="1"/>
    <col min="8" max="8" width="12.28125" style="5" customWidth="1"/>
    <col min="9" max="9" width="11.28125" style="5" customWidth="1"/>
    <col min="10" max="10" width="12.57421875" style="5" customWidth="1"/>
    <col min="11" max="11" width="7.57421875" style="5" customWidth="1"/>
    <col min="12" max="12" width="9.7109375" style="5" customWidth="1"/>
    <col min="13" max="13" width="9.8515625" style="5" customWidth="1"/>
    <col min="14" max="14" width="4.57421875" style="5" customWidth="1"/>
    <col min="15" max="16384" width="9.140625" style="5" customWidth="1"/>
  </cols>
  <sheetData>
    <row r="1" spans="9:13" ht="18">
      <c r="I1" s="34" t="s">
        <v>0</v>
      </c>
      <c r="J1" s="35">
        <v>4</v>
      </c>
      <c r="K1" s="34" t="s">
        <v>1</v>
      </c>
      <c r="L1" s="34"/>
      <c r="M1" s="34"/>
    </row>
    <row r="2" ht="13.5" thickBot="1"/>
    <row r="3" spans="1:14" ht="13.5" thickBot="1">
      <c r="A3" s="82" t="s">
        <v>14</v>
      </c>
      <c r="B3" s="83"/>
      <c r="C3" s="83"/>
      <c r="D3" s="83"/>
      <c r="E3" s="83"/>
      <c r="F3" s="84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24"/>
      <c r="B4" s="30"/>
      <c r="C4" s="30"/>
      <c r="D4" s="30"/>
      <c r="E4" s="30"/>
      <c r="F4" s="31"/>
      <c r="H4" s="38" t="s">
        <v>190</v>
      </c>
      <c r="I4" s="39"/>
      <c r="J4" s="48" t="s">
        <v>6</v>
      </c>
      <c r="K4" s="39">
        <v>1</v>
      </c>
      <c r="L4" s="39"/>
      <c r="M4" s="39"/>
      <c r="N4" s="46"/>
    </row>
    <row r="5" spans="1:14" ht="12.75">
      <c r="A5" s="4" t="s">
        <v>223</v>
      </c>
      <c r="B5" s="12">
        <v>5</v>
      </c>
      <c r="C5" s="12" t="s">
        <v>4</v>
      </c>
      <c r="D5" s="2" t="s">
        <v>6</v>
      </c>
      <c r="E5" s="59">
        <f>J1*B5</f>
        <v>20</v>
      </c>
      <c r="F5" s="37" t="s">
        <v>2</v>
      </c>
      <c r="H5" s="4" t="s">
        <v>16</v>
      </c>
      <c r="I5" s="1"/>
      <c r="J5" s="2" t="s">
        <v>6</v>
      </c>
      <c r="K5" s="49">
        <v>3.5</v>
      </c>
      <c r="L5" s="1"/>
      <c r="M5" s="1"/>
      <c r="N5" s="8"/>
    </row>
    <row r="6" spans="1:14" ht="12.75">
      <c r="A6" s="4" t="s">
        <v>224</v>
      </c>
      <c r="B6" s="12">
        <v>0.02</v>
      </c>
      <c r="C6" s="12" t="s">
        <v>4</v>
      </c>
      <c r="D6" s="2" t="s">
        <v>6</v>
      </c>
      <c r="E6" s="59">
        <v>0.05</v>
      </c>
      <c r="F6" s="37" t="s">
        <v>2</v>
      </c>
      <c r="H6" s="4" t="s">
        <v>17</v>
      </c>
      <c r="I6" s="1" t="s">
        <v>9</v>
      </c>
      <c r="J6" s="2" t="s">
        <v>6</v>
      </c>
      <c r="K6" s="55" t="s">
        <v>93</v>
      </c>
      <c r="L6" s="1" t="s">
        <v>24</v>
      </c>
      <c r="M6" s="1" t="s">
        <v>29</v>
      </c>
      <c r="N6" s="8" t="s">
        <v>80</v>
      </c>
    </row>
    <row r="7" spans="1:14" ht="12.75">
      <c r="A7" s="4" t="s">
        <v>239</v>
      </c>
      <c r="B7" s="1">
        <v>1</v>
      </c>
      <c r="C7" s="1" t="s">
        <v>4</v>
      </c>
      <c r="D7" s="2" t="s">
        <v>6</v>
      </c>
      <c r="E7" s="59">
        <f>J1</f>
        <v>4</v>
      </c>
      <c r="F7" s="37" t="s">
        <v>2</v>
      </c>
      <c r="H7" s="4" t="s">
        <v>18</v>
      </c>
      <c r="I7" s="1"/>
      <c r="J7" s="2" t="s">
        <v>6</v>
      </c>
      <c r="K7" s="49">
        <v>40</v>
      </c>
      <c r="L7" s="1" t="s">
        <v>86</v>
      </c>
      <c r="M7" s="1"/>
      <c r="N7" s="8"/>
    </row>
    <row r="8" spans="1:14" ht="12.75">
      <c r="A8" s="4" t="s">
        <v>225</v>
      </c>
      <c r="B8" s="1">
        <v>0.5</v>
      </c>
      <c r="C8" s="1" t="s">
        <v>4</v>
      </c>
      <c r="D8" s="2" t="s">
        <v>6</v>
      </c>
      <c r="E8" s="59">
        <f>J1*B8</f>
        <v>2</v>
      </c>
      <c r="F8" s="37" t="s">
        <v>2</v>
      </c>
      <c r="H8" s="4" t="s">
        <v>191</v>
      </c>
      <c r="I8" s="1"/>
      <c r="J8" s="2" t="s">
        <v>6</v>
      </c>
      <c r="K8" s="53" t="s">
        <v>219</v>
      </c>
      <c r="L8" s="45"/>
      <c r="M8" s="45"/>
      <c r="N8" s="8"/>
    </row>
    <row r="9" spans="1:14" ht="12.75">
      <c r="A9" s="4" t="s">
        <v>226</v>
      </c>
      <c r="B9" s="1">
        <v>1</v>
      </c>
      <c r="C9" s="1" t="s">
        <v>5</v>
      </c>
      <c r="D9" s="2" t="s">
        <v>6</v>
      </c>
      <c r="E9" s="59">
        <f>J1*1</f>
        <v>4</v>
      </c>
      <c r="F9" s="37" t="s">
        <v>3</v>
      </c>
      <c r="H9" s="4" t="s">
        <v>67</v>
      </c>
      <c r="I9" s="1"/>
      <c r="J9" s="2" t="s">
        <v>6</v>
      </c>
      <c r="K9" s="49">
        <v>4</v>
      </c>
      <c r="L9" s="1" t="s">
        <v>87</v>
      </c>
      <c r="M9" s="1"/>
      <c r="N9" s="8"/>
    </row>
    <row r="10" spans="1:14" ht="13.5" thickBot="1">
      <c r="A10" s="4" t="s">
        <v>227</v>
      </c>
      <c r="B10" s="1">
        <v>1</v>
      </c>
      <c r="C10" s="1" t="s">
        <v>5</v>
      </c>
      <c r="D10" s="2" t="s">
        <v>6</v>
      </c>
      <c r="E10" s="59">
        <f>10*J1</f>
        <v>40</v>
      </c>
      <c r="F10" s="37" t="s">
        <v>3</v>
      </c>
      <c r="H10" s="4" t="s">
        <v>66</v>
      </c>
      <c r="I10" s="1"/>
      <c r="J10" s="2" t="s">
        <v>6</v>
      </c>
      <c r="K10" s="49" t="s">
        <v>94</v>
      </c>
      <c r="L10" s="1" t="s">
        <v>87</v>
      </c>
      <c r="M10" s="3" t="s">
        <v>241</v>
      </c>
      <c r="N10" s="8"/>
    </row>
    <row r="11" spans="1:14" ht="12.75">
      <c r="A11" s="58" t="s">
        <v>248</v>
      </c>
      <c r="B11" s="1" t="s">
        <v>250</v>
      </c>
      <c r="C11" s="1" t="s">
        <v>249</v>
      </c>
      <c r="D11" s="1"/>
      <c r="E11" s="59"/>
      <c r="F11" s="37"/>
      <c r="H11" s="4"/>
      <c r="I11" s="1"/>
      <c r="J11" s="2"/>
      <c r="K11" s="49"/>
      <c r="L11" s="1"/>
      <c r="M11" s="1"/>
      <c r="N11" s="8"/>
    </row>
    <row r="12" spans="1:14" ht="12.75">
      <c r="A12" s="4" t="s">
        <v>228</v>
      </c>
      <c r="B12" s="1">
        <v>0.04</v>
      </c>
      <c r="C12" s="1" t="s">
        <v>4</v>
      </c>
      <c r="D12" s="2" t="s">
        <v>6</v>
      </c>
      <c r="E12" s="59">
        <f>J1*B12</f>
        <v>0.16</v>
      </c>
      <c r="F12" s="37" t="s">
        <v>2</v>
      </c>
      <c r="H12" s="4" t="s">
        <v>182</v>
      </c>
      <c r="I12" s="1" t="s">
        <v>192</v>
      </c>
      <c r="J12" s="2" t="s">
        <v>6</v>
      </c>
      <c r="K12" s="49" t="s">
        <v>193</v>
      </c>
      <c r="L12" s="1" t="s">
        <v>194</v>
      </c>
      <c r="M12" s="1"/>
      <c r="N12" s="8"/>
    </row>
    <row r="13" spans="1:14" ht="12.75">
      <c r="A13" s="4" t="s">
        <v>229</v>
      </c>
      <c r="B13" s="1">
        <v>2</v>
      </c>
      <c r="C13" s="1" t="s">
        <v>4</v>
      </c>
      <c r="D13" s="2" t="s">
        <v>6</v>
      </c>
      <c r="E13" s="59">
        <f>J1*B13</f>
        <v>8</v>
      </c>
      <c r="F13" s="37" t="s">
        <v>2</v>
      </c>
      <c r="H13" s="4" t="s">
        <v>221</v>
      </c>
      <c r="I13" s="1"/>
      <c r="J13" s="2" t="s">
        <v>6</v>
      </c>
      <c r="K13" s="49" t="s">
        <v>189</v>
      </c>
      <c r="L13" s="1"/>
      <c r="M13" s="1"/>
      <c r="N13" s="8"/>
    </row>
    <row r="14" spans="1:14" ht="13.5" thickBot="1">
      <c r="A14" s="4" t="s">
        <v>230</v>
      </c>
      <c r="B14" s="1">
        <v>2</v>
      </c>
      <c r="C14" s="1" t="s">
        <v>4</v>
      </c>
      <c r="D14" s="2" t="s">
        <v>6</v>
      </c>
      <c r="E14" s="59">
        <f>B14*J1</f>
        <v>8</v>
      </c>
      <c r="F14" s="37" t="s">
        <v>2</v>
      </c>
      <c r="H14" s="9" t="s">
        <v>222</v>
      </c>
      <c r="I14" s="3"/>
      <c r="J14" s="3"/>
      <c r="K14" s="3"/>
      <c r="L14" s="3"/>
      <c r="M14" s="3"/>
      <c r="N14" s="11"/>
    </row>
    <row r="15" spans="1:15" ht="13.5" thickBot="1">
      <c r="A15" s="9" t="s">
        <v>231</v>
      </c>
      <c r="B15" s="3">
        <v>0.1</v>
      </c>
      <c r="C15" s="3" t="s">
        <v>4</v>
      </c>
      <c r="D15" s="2" t="s">
        <v>6</v>
      </c>
      <c r="E15" s="60">
        <v>0.4</v>
      </c>
      <c r="F15" s="42" t="s">
        <v>2</v>
      </c>
      <c r="O15" s="2" t="s">
        <v>6</v>
      </c>
    </row>
    <row r="16" ht="13.5" thickBot="1"/>
    <row r="17" spans="1:14" ht="13.5" thickBot="1">
      <c r="A17" s="16" t="s">
        <v>21</v>
      </c>
      <c r="B17" s="22"/>
      <c r="C17" s="22"/>
      <c r="D17" s="22"/>
      <c r="E17" s="22"/>
      <c r="F17" s="23"/>
      <c r="H17" s="74" t="s">
        <v>19</v>
      </c>
      <c r="I17" s="75"/>
      <c r="J17" s="75"/>
      <c r="K17" s="75"/>
      <c r="L17" s="75"/>
      <c r="M17" s="75"/>
      <c r="N17" s="76"/>
    </row>
    <row r="18" spans="1:14" ht="13.5" thickTop="1">
      <c r="A18" s="24"/>
      <c r="B18" s="2"/>
      <c r="C18" s="2"/>
      <c r="D18" s="2"/>
      <c r="E18" s="2"/>
      <c r="F18" s="25"/>
      <c r="H18" s="4" t="s">
        <v>19</v>
      </c>
      <c r="I18" s="1">
        <v>85</v>
      </c>
      <c r="J18" s="1" t="s">
        <v>7</v>
      </c>
      <c r="K18" s="2" t="s">
        <v>6</v>
      </c>
      <c r="L18" s="2"/>
      <c r="M18" s="13">
        <f>I18*J1</f>
        <v>340</v>
      </c>
      <c r="N18" s="8" t="s">
        <v>8</v>
      </c>
    </row>
    <row r="19" spans="1:14" ht="12.75">
      <c r="A19" s="24" t="s">
        <v>38</v>
      </c>
      <c r="B19" s="2" t="s">
        <v>68</v>
      </c>
      <c r="C19" s="2"/>
      <c r="D19" s="2" t="s">
        <v>89</v>
      </c>
      <c r="E19" s="2"/>
      <c r="F19" s="25"/>
      <c r="H19" s="4" t="s">
        <v>20</v>
      </c>
      <c r="I19" s="1"/>
      <c r="J19" s="1"/>
      <c r="K19" s="2" t="s">
        <v>6</v>
      </c>
      <c r="L19" s="2"/>
      <c r="M19" s="14">
        <f>M18*5%</f>
        <v>17</v>
      </c>
      <c r="N19" s="8" t="s">
        <v>8</v>
      </c>
    </row>
    <row r="20" spans="1:14" ht="13.5" thickBot="1">
      <c r="A20" s="24"/>
      <c r="B20" s="2" t="s">
        <v>70</v>
      </c>
      <c r="C20" s="2"/>
      <c r="D20" s="2" t="s">
        <v>90</v>
      </c>
      <c r="E20" s="2"/>
      <c r="F20" s="25"/>
      <c r="H20" s="9" t="s">
        <v>22</v>
      </c>
      <c r="I20" s="3"/>
      <c r="J20" s="3"/>
      <c r="K20" s="10" t="s">
        <v>6</v>
      </c>
      <c r="L20" s="10"/>
      <c r="M20" s="15">
        <f>M18*15%</f>
        <v>51</v>
      </c>
      <c r="N20" s="11" t="s">
        <v>8</v>
      </c>
    </row>
    <row r="21" spans="1:6" ht="13.5" thickBot="1">
      <c r="A21" s="24"/>
      <c r="B21" s="2" t="s">
        <v>71</v>
      </c>
      <c r="C21" s="2"/>
      <c r="D21" s="2" t="s">
        <v>69</v>
      </c>
      <c r="E21" s="2"/>
      <c r="F21" s="25"/>
    </row>
    <row r="22" spans="1:14" ht="13.5" thickBot="1">
      <c r="A22" s="24"/>
      <c r="B22" s="2" t="s">
        <v>73</v>
      </c>
      <c r="C22" s="2"/>
      <c r="D22" s="2" t="s">
        <v>74</v>
      </c>
      <c r="E22" s="2"/>
      <c r="F22" s="25"/>
      <c r="H22" s="71" t="s">
        <v>30</v>
      </c>
      <c r="I22" s="77"/>
      <c r="J22" s="77"/>
      <c r="K22" s="77"/>
      <c r="L22" s="77"/>
      <c r="M22" s="77"/>
      <c r="N22" s="78"/>
    </row>
    <row r="23" spans="1:14" ht="13.5" thickTop="1">
      <c r="A23" s="24" t="s">
        <v>26</v>
      </c>
      <c r="B23" s="2" t="s">
        <v>75</v>
      </c>
      <c r="C23" s="2">
        <v>10</v>
      </c>
      <c r="D23" s="2" t="s">
        <v>7</v>
      </c>
      <c r="E23" s="2">
        <v>40</v>
      </c>
      <c r="F23" s="25" t="s">
        <v>8</v>
      </c>
      <c r="H23" s="4" t="s">
        <v>232</v>
      </c>
      <c r="I23" s="1" t="s">
        <v>10</v>
      </c>
      <c r="J23" s="1"/>
      <c r="K23" s="1">
        <f>J1/100</f>
        <v>0.04</v>
      </c>
      <c r="L23" s="1" t="s">
        <v>2</v>
      </c>
      <c r="M23" s="1">
        <f>K23*10</f>
        <v>0.4</v>
      </c>
      <c r="N23" s="8" t="s">
        <v>8</v>
      </c>
    </row>
    <row r="24" spans="1:14" ht="12.75">
      <c r="A24" s="24"/>
      <c r="B24" s="2" t="s">
        <v>76</v>
      </c>
      <c r="C24" s="2">
        <v>4</v>
      </c>
      <c r="D24" s="2" t="s">
        <v>7</v>
      </c>
      <c r="E24" s="2">
        <v>16</v>
      </c>
      <c r="F24" s="25" t="s">
        <v>8</v>
      </c>
      <c r="H24" s="4" t="s">
        <v>233</v>
      </c>
      <c r="I24" s="1" t="s">
        <v>11</v>
      </c>
      <c r="J24" s="1" t="s">
        <v>247</v>
      </c>
      <c r="K24" s="12">
        <f>J1</f>
        <v>4</v>
      </c>
      <c r="L24" s="1" t="s">
        <v>2</v>
      </c>
      <c r="M24" s="1">
        <v>0.4</v>
      </c>
      <c r="N24" s="8" t="s">
        <v>8</v>
      </c>
    </row>
    <row r="25" spans="1:14" ht="12.75" customHeight="1">
      <c r="A25" s="4"/>
      <c r="B25" s="1"/>
      <c r="C25" s="1"/>
      <c r="D25" s="2"/>
      <c r="E25" s="2"/>
      <c r="F25" s="26"/>
      <c r="H25" s="4" t="s">
        <v>234</v>
      </c>
      <c r="I25" s="1" t="s">
        <v>84</v>
      </c>
      <c r="J25" s="56" t="s">
        <v>85</v>
      </c>
      <c r="K25" s="12">
        <v>0.4</v>
      </c>
      <c r="L25" s="1" t="s">
        <v>2</v>
      </c>
      <c r="M25" s="1">
        <v>1</v>
      </c>
      <c r="N25" s="8" t="s">
        <v>8</v>
      </c>
    </row>
    <row r="26" spans="1:14" ht="12.75">
      <c r="A26" s="4" t="s">
        <v>195</v>
      </c>
      <c r="B26" s="1"/>
      <c r="C26" s="1"/>
      <c r="D26" s="2"/>
      <c r="E26" s="2"/>
      <c r="F26" s="8"/>
      <c r="H26" s="4" t="s">
        <v>243</v>
      </c>
      <c r="I26" s="1" t="s">
        <v>245</v>
      </c>
      <c r="J26" s="1" t="s">
        <v>13</v>
      </c>
      <c r="K26" s="1">
        <v>16</v>
      </c>
      <c r="L26" s="1" t="s">
        <v>2</v>
      </c>
      <c r="M26" s="1">
        <f>K26/25</f>
        <v>0.64</v>
      </c>
      <c r="N26" s="8" t="s">
        <v>8</v>
      </c>
    </row>
    <row r="27" spans="1:14" ht="13.5" thickBot="1">
      <c r="A27" s="9"/>
      <c r="B27" s="3"/>
      <c r="C27" s="3"/>
      <c r="D27" s="10"/>
      <c r="E27" s="10"/>
      <c r="F27" s="11"/>
      <c r="H27" s="4" t="s">
        <v>236</v>
      </c>
      <c r="I27" s="1" t="s">
        <v>125</v>
      </c>
      <c r="J27" s="1" t="s">
        <v>32</v>
      </c>
      <c r="K27" s="1" t="s">
        <v>132</v>
      </c>
      <c r="L27" s="1"/>
      <c r="M27" s="1"/>
      <c r="N27" s="8"/>
    </row>
    <row r="28" spans="8:14" ht="13.5" thickBot="1">
      <c r="H28" s="9" t="s">
        <v>237</v>
      </c>
      <c r="I28" s="3" t="s">
        <v>33</v>
      </c>
      <c r="J28" s="3" t="s">
        <v>34</v>
      </c>
      <c r="K28" s="3" t="s">
        <v>133</v>
      </c>
      <c r="L28" s="3"/>
      <c r="M28" s="3"/>
      <c r="N28" s="11"/>
    </row>
    <row r="29" spans="8:14" ht="12.75">
      <c r="H29" s="70" t="s">
        <v>262</v>
      </c>
      <c r="I29" s="68" t="s">
        <v>263</v>
      </c>
      <c r="J29" s="68" t="s">
        <v>264</v>
      </c>
      <c r="K29" s="68" t="s">
        <v>271</v>
      </c>
      <c r="L29" s="69"/>
      <c r="M29" s="68" t="s">
        <v>295</v>
      </c>
      <c r="N29" s="69"/>
    </row>
    <row r="30" ht="12.75">
      <c r="H30" s="1" t="s">
        <v>244</v>
      </c>
    </row>
  </sheetData>
  <sheetProtection/>
  <mergeCells count="4">
    <mergeCell ref="A3:F3"/>
    <mergeCell ref="H3:K3"/>
    <mergeCell ref="H17:N17"/>
    <mergeCell ref="H22:N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18.28125" style="5" customWidth="1"/>
    <col min="2" max="2" width="11.8515625" style="5" customWidth="1"/>
    <col min="3" max="3" width="6.7109375" style="5" customWidth="1"/>
    <col min="4" max="4" width="9.8515625" style="5" customWidth="1"/>
    <col min="5" max="5" width="10.00390625" style="5" customWidth="1"/>
    <col min="6" max="6" width="6.00390625" style="5" customWidth="1"/>
    <col min="7" max="7" width="3.140625" style="5" customWidth="1"/>
    <col min="8" max="8" width="12.140625" style="5" customWidth="1"/>
    <col min="9" max="9" width="11.28125" style="5" customWidth="1"/>
    <col min="10" max="10" width="12.57421875" style="5" customWidth="1"/>
    <col min="11" max="11" width="7.57421875" style="5" customWidth="1"/>
    <col min="12" max="12" width="9.00390625" style="5" customWidth="1"/>
    <col min="13" max="13" width="9.8515625" style="5" customWidth="1"/>
    <col min="14" max="14" width="4.57421875" style="5" customWidth="1"/>
    <col min="15" max="16384" width="9.140625" style="5" customWidth="1"/>
  </cols>
  <sheetData>
    <row r="1" spans="9:13" ht="18">
      <c r="I1" s="34" t="s">
        <v>0</v>
      </c>
      <c r="J1" s="35">
        <v>3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82" t="s">
        <v>15</v>
      </c>
      <c r="I3" s="83"/>
      <c r="J3" s="83"/>
      <c r="K3" s="83"/>
      <c r="L3" s="27"/>
      <c r="M3" s="27"/>
      <c r="N3" s="28"/>
    </row>
    <row r="4" spans="1:14" ht="14.25" thickBot="1" thickTop="1">
      <c r="A4" s="24"/>
      <c r="B4" s="30"/>
      <c r="C4" s="30"/>
      <c r="D4" s="30"/>
      <c r="E4" s="30"/>
      <c r="F4" s="31"/>
      <c r="H4" s="38" t="s">
        <v>190</v>
      </c>
      <c r="I4" s="39"/>
      <c r="J4" s="48" t="s">
        <v>6</v>
      </c>
      <c r="K4" s="39">
        <v>1</v>
      </c>
      <c r="L4" s="39"/>
      <c r="M4" s="39"/>
      <c r="N4" s="46"/>
    </row>
    <row r="5" spans="1:14" ht="12.75">
      <c r="A5" s="4" t="s">
        <v>223</v>
      </c>
      <c r="B5" s="12">
        <v>3</v>
      </c>
      <c r="C5" s="12" t="s">
        <v>4</v>
      </c>
      <c r="D5" s="2" t="s">
        <v>6</v>
      </c>
      <c r="E5" s="59">
        <f>J1*B5</f>
        <v>9</v>
      </c>
      <c r="F5" s="37" t="s">
        <v>2</v>
      </c>
      <c r="H5" s="6" t="s">
        <v>16</v>
      </c>
      <c r="I5" s="7"/>
      <c r="J5" s="29" t="s">
        <v>6</v>
      </c>
      <c r="K5" s="52">
        <v>3.5</v>
      </c>
      <c r="L5" s="7"/>
      <c r="M5" s="7"/>
      <c r="N5" s="28"/>
    </row>
    <row r="6" spans="1:14" ht="12.75">
      <c r="A6" s="4" t="s">
        <v>224</v>
      </c>
      <c r="B6" s="12">
        <v>0.02</v>
      </c>
      <c r="C6" s="12" t="s">
        <v>4</v>
      </c>
      <c r="D6" s="2" t="s">
        <v>6</v>
      </c>
      <c r="E6" s="59">
        <v>0.05</v>
      </c>
      <c r="F6" s="37" t="s">
        <v>2</v>
      </c>
      <c r="H6" s="4" t="s">
        <v>17</v>
      </c>
      <c r="I6" s="1" t="s">
        <v>9</v>
      </c>
      <c r="J6" s="2" t="s">
        <v>6</v>
      </c>
      <c r="K6" s="49">
        <v>9</v>
      </c>
      <c r="L6" s="1" t="s">
        <v>24</v>
      </c>
      <c r="M6" s="1" t="s">
        <v>91</v>
      </c>
      <c r="N6" s="8" t="s">
        <v>80</v>
      </c>
    </row>
    <row r="7" spans="1:14" ht="12.75">
      <c r="A7" s="4" t="s">
        <v>239</v>
      </c>
      <c r="B7" s="1">
        <v>1</v>
      </c>
      <c r="C7" s="1" t="s">
        <v>4</v>
      </c>
      <c r="D7" s="2" t="s">
        <v>6</v>
      </c>
      <c r="E7" s="59">
        <f>J1</f>
        <v>3</v>
      </c>
      <c r="F7" s="37" t="s">
        <v>2</v>
      </c>
      <c r="H7" s="4" t="s">
        <v>18</v>
      </c>
      <c r="I7" s="1"/>
      <c r="J7" s="2" t="s">
        <v>6</v>
      </c>
      <c r="K7" s="49" t="s">
        <v>25</v>
      </c>
      <c r="L7" s="1" t="s">
        <v>86</v>
      </c>
      <c r="M7" s="1"/>
      <c r="N7" s="8"/>
    </row>
    <row r="8" spans="1:14" ht="12.75">
      <c r="A8" s="4" t="s">
        <v>225</v>
      </c>
      <c r="B8" s="1">
        <v>0.5</v>
      </c>
      <c r="C8" s="1" t="s">
        <v>4</v>
      </c>
      <c r="D8" s="2" t="s">
        <v>6</v>
      </c>
      <c r="E8" s="59">
        <f>J1*B8</f>
        <v>1.5</v>
      </c>
      <c r="F8" s="37" t="s">
        <v>2</v>
      </c>
      <c r="H8" s="4" t="s">
        <v>191</v>
      </c>
      <c r="I8" s="1"/>
      <c r="J8" s="2" t="s">
        <v>6</v>
      </c>
      <c r="K8" s="53" t="s">
        <v>219</v>
      </c>
      <c r="L8" s="45"/>
      <c r="M8" s="45"/>
      <c r="N8" s="8"/>
    </row>
    <row r="9" spans="1:14" ht="12.75">
      <c r="A9" s="4" t="s">
        <v>226</v>
      </c>
      <c r="B9" s="1">
        <v>1</v>
      </c>
      <c r="C9" s="1" t="s">
        <v>5</v>
      </c>
      <c r="D9" s="2" t="s">
        <v>6</v>
      </c>
      <c r="E9" s="59">
        <f>J1*1</f>
        <v>3</v>
      </c>
      <c r="F9" s="37" t="s">
        <v>3</v>
      </c>
      <c r="H9" s="4" t="s">
        <v>67</v>
      </c>
      <c r="I9" s="1"/>
      <c r="J9" s="2" t="s">
        <v>6</v>
      </c>
      <c r="K9" s="49">
        <v>4</v>
      </c>
      <c r="L9" s="1" t="s">
        <v>87</v>
      </c>
      <c r="M9" s="1"/>
      <c r="N9" s="8"/>
    </row>
    <row r="10" spans="1:14" ht="13.5" thickBot="1">
      <c r="A10" s="4" t="s">
        <v>227</v>
      </c>
      <c r="B10" s="1">
        <v>1</v>
      </c>
      <c r="C10" s="1" t="s">
        <v>5</v>
      </c>
      <c r="D10" s="2" t="s">
        <v>6</v>
      </c>
      <c r="E10" s="59">
        <v>3</v>
      </c>
      <c r="F10" s="37" t="s">
        <v>3</v>
      </c>
      <c r="H10" s="9" t="s">
        <v>66</v>
      </c>
      <c r="I10" s="3"/>
      <c r="J10" s="10" t="s">
        <v>6</v>
      </c>
      <c r="K10" s="54" t="s">
        <v>92</v>
      </c>
      <c r="L10" s="3" t="s">
        <v>87</v>
      </c>
      <c r="M10" s="3" t="s">
        <v>241</v>
      </c>
      <c r="N10" s="11"/>
    </row>
    <row r="11" spans="1:14" ht="12.75">
      <c r="A11" s="58" t="s">
        <v>248</v>
      </c>
      <c r="B11" s="1" t="s">
        <v>250</v>
      </c>
      <c r="C11" s="1" t="s">
        <v>249</v>
      </c>
      <c r="D11" s="1"/>
      <c r="E11" s="59"/>
      <c r="F11" s="37"/>
      <c r="H11" s="1"/>
      <c r="I11" s="1"/>
      <c r="J11" s="2"/>
      <c r="K11" s="49"/>
      <c r="L11" s="1"/>
      <c r="M11" s="1"/>
      <c r="N11" s="1"/>
    </row>
    <row r="12" spans="1:6" ht="12.75">
      <c r="A12" s="4" t="s">
        <v>228</v>
      </c>
      <c r="B12" s="1">
        <v>0.04</v>
      </c>
      <c r="C12" s="1" t="s">
        <v>4</v>
      </c>
      <c r="D12" s="2" t="s">
        <v>6</v>
      </c>
      <c r="E12" s="59">
        <f>J1*B12</f>
        <v>0.12</v>
      </c>
      <c r="F12" s="37" t="s">
        <v>2</v>
      </c>
    </row>
    <row r="13" spans="1:6" ht="12.75">
      <c r="A13" s="4" t="s">
        <v>229</v>
      </c>
      <c r="B13" s="1">
        <v>2</v>
      </c>
      <c r="C13" s="1" t="s">
        <v>4</v>
      </c>
      <c r="D13" s="2" t="s">
        <v>6</v>
      </c>
      <c r="E13" s="59">
        <f>J1*B13</f>
        <v>6</v>
      </c>
      <c r="F13" s="37" t="s">
        <v>2</v>
      </c>
    </row>
    <row r="14" spans="1:14" ht="13.5" thickBot="1">
      <c r="A14" s="4" t="s">
        <v>230</v>
      </c>
      <c r="B14" s="1">
        <v>2</v>
      </c>
      <c r="C14" s="1" t="s">
        <v>4</v>
      </c>
      <c r="D14" s="2" t="s">
        <v>6</v>
      </c>
      <c r="E14" s="59">
        <f>B14*J1</f>
        <v>6</v>
      </c>
      <c r="F14" s="37" t="s">
        <v>2</v>
      </c>
      <c r="H14" s="74" t="s">
        <v>19</v>
      </c>
      <c r="I14" s="75"/>
      <c r="J14" s="75"/>
      <c r="K14" s="75"/>
      <c r="L14" s="75"/>
      <c r="M14" s="75"/>
      <c r="N14" s="76"/>
    </row>
    <row r="15" spans="1:14" ht="14.25" thickBot="1" thickTop="1">
      <c r="A15" s="9" t="s">
        <v>231</v>
      </c>
      <c r="B15" s="3">
        <v>0.1</v>
      </c>
      <c r="C15" s="3" t="s">
        <v>4</v>
      </c>
      <c r="D15" s="2" t="s">
        <v>6</v>
      </c>
      <c r="E15" s="60">
        <v>0.3</v>
      </c>
      <c r="F15" s="42" t="s">
        <v>2</v>
      </c>
      <c r="H15" s="4" t="s">
        <v>19</v>
      </c>
      <c r="I15" s="1">
        <v>90</v>
      </c>
      <c r="J15" s="1" t="s">
        <v>7</v>
      </c>
      <c r="K15" s="2" t="s">
        <v>6</v>
      </c>
      <c r="L15" s="2"/>
      <c r="M15" s="13">
        <f>I15*J1</f>
        <v>270</v>
      </c>
      <c r="N15" s="8" t="s">
        <v>8</v>
      </c>
    </row>
    <row r="16" spans="1:14" ht="13.5" thickBot="1">
      <c r="A16" s="9"/>
      <c r="H16" s="4" t="s">
        <v>20</v>
      </c>
      <c r="I16" s="1"/>
      <c r="J16" s="1"/>
      <c r="K16" s="2" t="s">
        <v>6</v>
      </c>
      <c r="L16" s="2"/>
      <c r="M16" s="14">
        <f>M15*5%</f>
        <v>13.5</v>
      </c>
      <c r="N16" s="8" t="s">
        <v>8</v>
      </c>
    </row>
    <row r="17" spans="1:14" ht="13.5" thickBot="1">
      <c r="A17" s="16" t="s">
        <v>21</v>
      </c>
      <c r="B17" s="22"/>
      <c r="C17" s="22"/>
      <c r="D17" s="22"/>
      <c r="E17" s="22"/>
      <c r="F17" s="23"/>
      <c r="H17" s="9" t="s">
        <v>22</v>
      </c>
      <c r="I17" s="3"/>
      <c r="J17" s="3"/>
      <c r="K17" s="10" t="s">
        <v>6</v>
      </c>
      <c r="L17" s="10"/>
      <c r="M17" s="15">
        <f>M15*15%</f>
        <v>40.5</v>
      </c>
      <c r="N17" s="11" t="s">
        <v>8</v>
      </c>
    </row>
    <row r="18" spans="1:6" ht="14.25" thickBot="1" thickTop="1">
      <c r="A18" s="24"/>
      <c r="B18" s="2"/>
      <c r="C18" s="2"/>
      <c r="D18" s="2"/>
      <c r="E18" s="2"/>
      <c r="F18" s="25"/>
    </row>
    <row r="19" spans="1:14" ht="13.5" thickBot="1">
      <c r="A19" s="24" t="s">
        <v>38</v>
      </c>
      <c r="B19" s="2" t="s">
        <v>68</v>
      </c>
      <c r="C19" s="2"/>
      <c r="D19" s="2" t="s">
        <v>89</v>
      </c>
      <c r="E19" s="2"/>
      <c r="F19" s="25"/>
      <c r="H19" s="71" t="s">
        <v>30</v>
      </c>
      <c r="I19" s="77"/>
      <c r="J19" s="77"/>
      <c r="K19" s="77"/>
      <c r="L19" s="77"/>
      <c r="M19" s="77"/>
      <c r="N19" s="78"/>
    </row>
    <row r="20" spans="1:14" ht="13.5" thickTop="1">
      <c r="A20" s="24"/>
      <c r="B20" s="2" t="s">
        <v>70</v>
      </c>
      <c r="C20" s="2"/>
      <c r="D20" s="2" t="s">
        <v>90</v>
      </c>
      <c r="E20" s="2"/>
      <c r="F20" s="25"/>
      <c r="H20" s="4" t="s">
        <v>232</v>
      </c>
      <c r="I20" s="1" t="s">
        <v>10</v>
      </c>
      <c r="J20" s="1"/>
      <c r="K20" s="1">
        <f>J1/100</f>
        <v>0.03</v>
      </c>
      <c r="L20" s="1" t="s">
        <v>2</v>
      </c>
      <c r="M20" s="1">
        <f>K20*10</f>
        <v>0.3</v>
      </c>
      <c r="N20" s="8" t="s">
        <v>8</v>
      </c>
    </row>
    <row r="21" spans="1:14" ht="12.75">
      <c r="A21" s="24"/>
      <c r="B21" s="2" t="s">
        <v>71</v>
      </c>
      <c r="C21" s="2"/>
      <c r="D21" s="2" t="s">
        <v>69</v>
      </c>
      <c r="E21" s="2"/>
      <c r="F21" s="25"/>
      <c r="H21" s="4" t="s">
        <v>233</v>
      </c>
      <c r="I21" s="1" t="s">
        <v>11</v>
      </c>
      <c r="J21" s="1" t="s">
        <v>247</v>
      </c>
      <c r="K21" s="12">
        <f>J1</f>
        <v>3</v>
      </c>
      <c r="L21" s="1" t="s">
        <v>2</v>
      </c>
      <c r="M21" s="1">
        <v>0.3</v>
      </c>
      <c r="N21" s="8" t="s">
        <v>8</v>
      </c>
    </row>
    <row r="22" spans="1:14" ht="12.75" customHeight="1">
      <c r="A22" s="24"/>
      <c r="B22" s="2" t="s">
        <v>73</v>
      </c>
      <c r="C22" s="2"/>
      <c r="D22" s="2" t="s">
        <v>74</v>
      </c>
      <c r="E22" s="2"/>
      <c r="F22" s="25"/>
      <c r="H22" s="4" t="s">
        <v>234</v>
      </c>
      <c r="I22" s="1" t="s">
        <v>84</v>
      </c>
      <c r="J22" s="56" t="s">
        <v>85</v>
      </c>
      <c r="K22" s="12">
        <v>0.3</v>
      </c>
      <c r="L22" s="1" t="s">
        <v>2</v>
      </c>
      <c r="M22" s="1">
        <v>0.75</v>
      </c>
      <c r="N22" s="8" t="s">
        <v>8</v>
      </c>
    </row>
    <row r="23" spans="1:14" ht="12.75">
      <c r="A23" s="24" t="s">
        <v>26</v>
      </c>
      <c r="B23" s="2" t="s">
        <v>75</v>
      </c>
      <c r="C23" s="2">
        <v>10</v>
      </c>
      <c r="D23" s="2" t="s">
        <v>7</v>
      </c>
      <c r="E23" s="2">
        <v>30</v>
      </c>
      <c r="F23" s="25" t="s">
        <v>8</v>
      </c>
      <c r="H23" s="4" t="s">
        <v>243</v>
      </c>
      <c r="I23" s="1" t="s">
        <v>245</v>
      </c>
      <c r="J23" s="1" t="s">
        <v>13</v>
      </c>
      <c r="K23" s="1">
        <v>12</v>
      </c>
      <c r="L23" s="1" t="s">
        <v>2</v>
      </c>
      <c r="M23" s="1">
        <f>K23/25</f>
        <v>0.48</v>
      </c>
      <c r="N23" s="8" t="s">
        <v>8</v>
      </c>
    </row>
    <row r="24" spans="1:14" ht="12.75">
      <c r="A24" s="24"/>
      <c r="B24" s="2" t="s">
        <v>76</v>
      </c>
      <c r="C24" s="2">
        <v>4</v>
      </c>
      <c r="D24" s="2" t="s">
        <v>7</v>
      </c>
      <c r="E24" s="2">
        <v>12</v>
      </c>
      <c r="F24" s="25" t="s">
        <v>8</v>
      </c>
      <c r="H24" s="4" t="s">
        <v>236</v>
      </c>
      <c r="I24" s="1" t="s">
        <v>125</v>
      </c>
      <c r="J24" s="1" t="s">
        <v>32</v>
      </c>
      <c r="K24" s="1" t="s">
        <v>130</v>
      </c>
      <c r="L24" s="1"/>
      <c r="M24" s="1"/>
      <c r="N24" s="8"/>
    </row>
    <row r="25" spans="1:14" ht="13.5" thickBot="1">
      <c r="A25" s="4"/>
      <c r="B25" s="1"/>
      <c r="C25" s="1"/>
      <c r="D25" s="2"/>
      <c r="E25" s="2"/>
      <c r="F25" s="26"/>
      <c r="H25" s="9" t="s">
        <v>237</v>
      </c>
      <c r="I25" s="3" t="s">
        <v>33</v>
      </c>
      <c r="J25" s="3" t="s">
        <v>34</v>
      </c>
      <c r="K25" s="3" t="s">
        <v>131</v>
      </c>
      <c r="L25" s="3"/>
      <c r="M25" s="3"/>
      <c r="N25" s="11"/>
    </row>
    <row r="26" spans="1:14" ht="12.75">
      <c r="A26" s="4" t="s">
        <v>195</v>
      </c>
      <c r="B26" s="2"/>
      <c r="C26" s="1"/>
      <c r="D26" s="2"/>
      <c r="E26" s="2"/>
      <c r="F26" s="8"/>
      <c r="H26" s="70" t="s">
        <v>262</v>
      </c>
      <c r="I26" s="68" t="s">
        <v>269</v>
      </c>
      <c r="J26" s="69"/>
      <c r="K26" s="69" t="s">
        <v>270</v>
      </c>
      <c r="L26" s="69"/>
      <c r="M26" s="68" t="s">
        <v>296</v>
      </c>
      <c r="N26" s="69"/>
    </row>
    <row r="27" spans="1:8" ht="13.5" thickBot="1">
      <c r="A27" s="9"/>
      <c r="B27" s="3"/>
      <c r="C27" s="3"/>
      <c r="D27" s="10"/>
      <c r="E27" s="10"/>
      <c r="F27" s="11"/>
      <c r="H27" s="1" t="s">
        <v>244</v>
      </c>
    </row>
  </sheetData>
  <sheetProtection/>
  <mergeCells count="4">
    <mergeCell ref="A3:F3"/>
    <mergeCell ref="H3:K3"/>
    <mergeCell ref="H14:N14"/>
    <mergeCell ref="H19:N19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1" width="17.8515625" style="5" customWidth="1"/>
    <col min="2" max="2" width="11.8515625" style="5" customWidth="1"/>
    <col min="3" max="3" width="6.7109375" style="5" customWidth="1"/>
    <col min="4" max="4" width="9.8515625" style="5" customWidth="1"/>
    <col min="5" max="5" width="10.00390625" style="5" customWidth="1"/>
    <col min="6" max="6" width="6.00390625" style="5" customWidth="1"/>
    <col min="7" max="7" width="3.140625" style="5" customWidth="1"/>
    <col min="8" max="8" width="12.28125" style="5" customWidth="1"/>
    <col min="9" max="9" width="11.28125" style="5" customWidth="1"/>
    <col min="10" max="10" width="12.57421875" style="5" customWidth="1"/>
    <col min="11" max="11" width="12.28125" style="5" customWidth="1"/>
    <col min="12" max="12" width="7.28125" style="5" customWidth="1"/>
    <col min="13" max="13" width="9.8515625" style="5" customWidth="1"/>
    <col min="14" max="14" width="4.57421875" style="5" customWidth="1"/>
    <col min="15" max="16384" width="9.140625" style="5" customWidth="1"/>
  </cols>
  <sheetData>
    <row r="1" spans="9:13" ht="18">
      <c r="I1" s="34" t="s">
        <v>0</v>
      </c>
      <c r="J1" s="35">
        <v>2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4"/>
      <c r="B4" s="30"/>
      <c r="C4" s="30"/>
      <c r="D4" s="30"/>
      <c r="E4" s="30"/>
      <c r="F4" s="31"/>
      <c r="H4" s="38" t="s">
        <v>190</v>
      </c>
      <c r="I4" s="39"/>
      <c r="J4" s="48" t="s">
        <v>6</v>
      </c>
      <c r="K4" s="39">
        <v>1</v>
      </c>
      <c r="L4" s="39"/>
      <c r="M4" s="39"/>
      <c r="N4" s="46"/>
    </row>
    <row r="5" spans="1:14" ht="12.75">
      <c r="A5" s="4" t="s">
        <v>223</v>
      </c>
      <c r="B5" s="12">
        <v>3</v>
      </c>
      <c r="C5" s="12" t="s">
        <v>4</v>
      </c>
      <c r="D5" s="2" t="s">
        <v>6</v>
      </c>
      <c r="E5" s="67">
        <f>J1*B5</f>
        <v>6</v>
      </c>
      <c r="F5" s="37" t="s">
        <v>2</v>
      </c>
      <c r="H5" s="4" t="s">
        <v>16</v>
      </c>
      <c r="I5" s="1"/>
      <c r="J5" s="2" t="s">
        <v>6</v>
      </c>
      <c r="K5" s="49">
        <v>3</v>
      </c>
      <c r="L5" s="1"/>
      <c r="M5" s="1"/>
      <c r="N5" s="8"/>
    </row>
    <row r="6" spans="1:14" ht="12.75">
      <c r="A6" s="4" t="s">
        <v>224</v>
      </c>
      <c r="B6" s="12">
        <v>0.025</v>
      </c>
      <c r="C6" s="12" t="s">
        <v>4</v>
      </c>
      <c r="D6" s="2" t="s">
        <v>6</v>
      </c>
      <c r="E6" s="59">
        <f>B6*J1</f>
        <v>0.05</v>
      </c>
      <c r="F6" s="37" t="s">
        <v>2</v>
      </c>
      <c r="H6" s="4" t="s">
        <v>79</v>
      </c>
      <c r="I6" s="1"/>
      <c r="J6" s="2" t="s">
        <v>6</v>
      </c>
      <c r="K6" s="49">
        <v>8</v>
      </c>
      <c r="L6" s="1" t="s">
        <v>24</v>
      </c>
      <c r="M6" s="1">
        <v>9</v>
      </c>
      <c r="N6" s="8" t="s">
        <v>80</v>
      </c>
    </row>
    <row r="7" spans="1:14" ht="12.75">
      <c r="A7" s="4" t="s">
        <v>239</v>
      </c>
      <c r="B7" s="1">
        <v>1</v>
      </c>
      <c r="C7" s="1" t="s">
        <v>4</v>
      </c>
      <c r="D7" s="2" t="s">
        <v>6</v>
      </c>
      <c r="E7" s="59">
        <f>J1</f>
        <v>2</v>
      </c>
      <c r="F7" s="37" t="s">
        <v>2</v>
      </c>
      <c r="H7" s="4" t="s">
        <v>18</v>
      </c>
      <c r="I7" s="1"/>
      <c r="J7" s="2" t="s">
        <v>6</v>
      </c>
      <c r="K7" s="49" t="s">
        <v>25</v>
      </c>
      <c r="L7" s="1" t="s">
        <v>86</v>
      </c>
      <c r="M7" s="1"/>
      <c r="N7" s="8"/>
    </row>
    <row r="8" spans="1:13" ht="12.75">
      <c r="A8" s="4" t="s">
        <v>225</v>
      </c>
      <c r="B8" s="1">
        <v>0.5</v>
      </c>
      <c r="C8" s="1" t="s">
        <v>4</v>
      </c>
      <c r="D8" s="2" t="s">
        <v>6</v>
      </c>
      <c r="E8" s="59">
        <f>J1*B8</f>
        <v>1</v>
      </c>
      <c r="F8" s="37" t="s">
        <v>2</v>
      </c>
      <c r="H8" s="4" t="s">
        <v>191</v>
      </c>
      <c r="J8" s="2" t="s">
        <v>6</v>
      </c>
      <c r="K8" s="50" t="s">
        <v>219</v>
      </c>
      <c r="L8" s="43"/>
      <c r="M8" s="43"/>
    </row>
    <row r="9" spans="1:14" ht="12.75">
      <c r="A9" s="4" t="s">
        <v>226</v>
      </c>
      <c r="B9" s="1">
        <v>1</v>
      </c>
      <c r="C9" s="1" t="s">
        <v>5</v>
      </c>
      <c r="D9" s="2" t="s">
        <v>6</v>
      </c>
      <c r="E9" s="59">
        <f>J1*1</f>
        <v>2</v>
      </c>
      <c r="F9" s="37" t="s">
        <v>3</v>
      </c>
      <c r="H9" s="4" t="s">
        <v>67</v>
      </c>
      <c r="I9" s="1"/>
      <c r="J9" s="2" t="s">
        <v>6</v>
      </c>
      <c r="K9" s="49">
        <v>4</v>
      </c>
      <c r="L9" s="1" t="s">
        <v>87</v>
      </c>
      <c r="M9" s="1"/>
      <c r="N9" s="8"/>
    </row>
    <row r="10" spans="1:14" ht="13.5" thickBot="1">
      <c r="A10" s="4" t="s">
        <v>227</v>
      </c>
      <c r="B10" s="1">
        <v>1</v>
      </c>
      <c r="C10" s="1" t="s">
        <v>5</v>
      </c>
      <c r="D10" s="2" t="s">
        <v>6</v>
      </c>
      <c r="E10" s="59">
        <v>2</v>
      </c>
      <c r="F10" s="37" t="s">
        <v>3</v>
      </c>
      <c r="H10" s="9" t="s">
        <v>66</v>
      </c>
      <c r="I10" s="3"/>
      <c r="J10" s="10" t="s">
        <v>6</v>
      </c>
      <c r="K10" s="51" t="s">
        <v>88</v>
      </c>
      <c r="L10" s="3" t="s">
        <v>241</v>
      </c>
      <c r="M10" s="11"/>
      <c r="N10" s="11"/>
    </row>
    <row r="11" spans="1:14" ht="12.75">
      <c r="A11" s="58" t="s">
        <v>248</v>
      </c>
      <c r="B11" s="1" t="s">
        <v>250</v>
      </c>
      <c r="C11" s="1" t="s">
        <v>249</v>
      </c>
      <c r="D11" s="1"/>
      <c r="E11" s="59"/>
      <c r="F11" s="37"/>
      <c r="H11" s="1"/>
      <c r="I11" s="1"/>
      <c r="J11" s="2"/>
      <c r="K11" s="66"/>
      <c r="L11" s="1"/>
      <c r="M11" s="1"/>
      <c r="N11" s="1"/>
    </row>
    <row r="12" spans="1:6" ht="12.75">
      <c r="A12" s="4" t="s">
        <v>228</v>
      </c>
      <c r="B12" s="1">
        <v>0.04</v>
      </c>
      <c r="C12" s="1" t="s">
        <v>4</v>
      </c>
      <c r="D12" s="2" t="s">
        <v>6</v>
      </c>
      <c r="E12" s="59">
        <f>J1*B12</f>
        <v>0.08</v>
      </c>
      <c r="F12" s="37" t="s">
        <v>2</v>
      </c>
    </row>
    <row r="13" spans="1:6" ht="12.75">
      <c r="A13" s="4" t="s">
        <v>229</v>
      </c>
      <c r="B13" s="1">
        <v>2</v>
      </c>
      <c r="C13" s="1" t="s">
        <v>4</v>
      </c>
      <c r="D13" s="2" t="s">
        <v>6</v>
      </c>
      <c r="E13" s="59">
        <f>J1*B13</f>
        <v>4</v>
      </c>
      <c r="F13" s="37" t="s">
        <v>2</v>
      </c>
    </row>
    <row r="14" spans="1:14" ht="13.5" thickBot="1">
      <c r="A14" s="4" t="s">
        <v>230</v>
      </c>
      <c r="B14" s="1">
        <v>2</v>
      </c>
      <c r="C14" s="1" t="s">
        <v>4</v>
      </c>
      <c r="D14" s="2" t="s">
        <v>6</v>
      </c>
      <c r="E14" s="59">
        <f>B14*J1</f>
        <v>4</v>
      </c>
      <c r="F14" s="37" t="s">
        <v>2</v>
      </c>
      <c r="H14" s="74" t="s">
        <v>19</v>
      </c>
      <c r="I14" s="75"/>
      <c r="J14" s="75"/>
      <c r="K14" s="75"/>
      <c r="L14" s="75"/>
      <c r="M14" s="75"/>
      <c r="N14" s="76"/>
    </row>
    <row r="15" spans="1:14" ht="14.25" thickBot="1" thickTop="1">
      <c r="A15" s="9" t="s">
        <v>231</v>
      </c>
      <c r="B15" s="1">
        <v>0.1</v>
      </c>
      <c r="C15" s="1" t="s">
        <v>4</v>
      </c>
      <c r="D15" s="2" t="s">
        <v>6</v>
      </c>
      <c r="E15" s="59">
        <v>0.2</v>
      </c>
      <c r="F15" s="37" t="s">
        <v>2</v>
      </c>
      <c r="H15" s="4" t="s">
        <v>19</v>
      </c>
      <c r="I15" s="1">
        <v>95</v>
      </c>
      <c r="J15" s="1" t="s">
        <v>7</v>
      </c>
      <c r="K15" s="2" t="s">
        <v>6</v>
      </c>
      <c r="L15" s="2"/>
      <c r="M15" s="13">
        <f>I15*J1</f>
        <v>190</v>
      </c>
      <c r="N15" s="8" t="s">
        <v>8</v>
      </c>
    </row>
    <row r="16" spans="1:14" ht="13.5" thickBot="1">
      <c r="A16" s="47"/>
      <c r="B16" s="3"/>
      <c r="C16" s="3"/>
      <c r="D16" s="3"/>
      <c r="E16" s="3"/>
      <c r="F16" s="11"/>
      <c r="H16" s="4" t="s">
        <v>20</v>
      </c>
      <c r="I16" s="1"/>
      <c r="J16" s="1"/>
      <c r="K16" s="2" t="s">
        <v>6</v>
      </c>
      <c r="L16" s="2"/>
      <c r="M16" s="14">
        <f>M15*5%</f>
        <v>9.5</v>
      </c>
      <c r="N16" s="8" t="s">
        <v>8</v>
      </c>
    </row>
    <row r="17" spans="8:14" ht="13.5" thickBot="1">
      <c r="H17" s="9" t="s">
        <v>22</v>
      </c>
      <c r="I17" s="3"/>
      <c r="J17" s="3"/>
      <c r="K17" s="10" t="s">
        <v>6</v>
      </c>
      <c r="L17" s="10"/>
      <c r="M17" s="15">
        <f>M15*15%</f>
        <v>28.5</v>
      </c>
      <c r="N17" s="11" t="s">
        <v>8</v>
      </c>
    </row>
    <row r="18" spans="1:6" ht="13.5" thickBot="1">
      <c r="A18" s="19" t="s">
        <v>21</v>
      </c>
      <c r="B18" s="20"/>
      <c r="C18" s="20"/>
      <c r="D18" s="20"/>
      <c r="E18" s="20"/>
      <c r="F18" s="21"/>
    </row>
    <row r="19" spans="1:14" ht="14.25" thickBot="1" thickTop="1">
      <c r="A19" s="24"/>
      <c r="B19" s="2"/>
      <c r="C19" s="2"/>
      <c r="D19" s="2"/>
      <c r="E19" s="2"/>
      <c r="F19" s="25"/>
      <c r="H19" s="71" t="s">
        <v>30</v>
      </c>
      <c r="I19" s="77"/>
      <c r="J19" s="77"/>
      <c r="K19" s="77"/>
      <c r="L19" s="77"/>
      <c r="M19" s="77"/>
      <c r="N19" s="78"/>
    </row>
    <row r="20" spans="1:14" ht="13.5" thickTop="1">
      <c r="A20" s="24" t="s">
        <v>38</v>
      </c>
      <c r="B20" s="2" t="s">
        <v>68</v>
      </c>
      <c r="C20" s="2"/>
      <c r="D20" s="2" t="s">
        <v>69</v>
      </c>
      <c r="E20" s="2"/>
      <c r="F20" s="25"/>
      <c r="H20" s="4" t="s">
        <v>232</v>
      </c>
      <c r="I20" s="1" t="s">
        <v>10</v>
      </c>
      <c r="J20" s="1"/>
      <c r="K20" s="1">
        <f>J1/100</f>
        <v>0.02</v>
      </c>
      <c r="L20" s="1" t="s">
        <v>2</v>
      </c>
      <c r="M20" s="1">
        <f>K20*10</f>
        <v>0.2</v>
      </c>
      <c r="N20" s="8" t="s">
        <v>8</v>
      </c>
    </row>
    <row r="21" spans="1:14" ht="12.75">
      <c r="A21" s="24"/>
      <c r="B21" s="2" t="s">
        <v>70</v>
      </c>
      <c r="C21" s="2"/>
      <c r="D21" s="2" t="s">
        <v>69</v>
      </c>
      <c r="E21" s="2"/>
      <c r="F21" s="25"/>
      <c r="H21" s="4" t="s">
        <v>233</v>
      </c>
      <c r="I21" s="1" t="s">
        <v>11</v>
      </c>
      <c r="J21" s="1" t="s">
        <v>247</v>
      </c>
      <c r="K21" s="12">
        <f>J1</f>
        <v>2</v>
      </c>
      <c r="L21" s="1" t="s">
        <v>2</v>
      </c>
      <c r="M21" s="1">
        <v>0.2</v>
      </c>
      <c r="N21" s="8" t="s">
        <v>8</v>
      </c>
    </row>
    <row r="22" spans="1:14" ht="12.75" customHeight="1">
      <c r="A22" s="24"/>
      <c r="B22" s="2" t="s">
        <v>71</v>
      </c>
      <c r="C22" s="2"/>
      <c r="D22" s="2" t="s">
        <v>72</v>
      </c>
      <c r="E22" s="2"/>
      <c r="F22" s="25"/>
      <c r="H22" s="4" t="s">
        <v>234</v>
      </c>
      <c r="I22" s="1" t="s">
        <v>84</v>
      </c>
      <c r="J22" s="56" t="s">
        <v>85</v>
      </c>
      <c r="K22" s="12">
        <v>0.2</v>
      </c>
      <c r="L22" s="1" t="s">
        <v>2</v>
      </c>
      <c r="M22" s="1">
        <v>0.5</v>
      </c>
      <c r="N22" s="8" t="s">
        <v>8</v>
      </c>
    </row>
    <row r="23" spans="1:14" ht="12.75">
      <c r="A23" s="24"/>
      <c r="B23" s="2" t="s">
        <v>73</v>
      </c>
      <c r="C23" s="2"/>
      <c r="D23" s="2" t="s">
        <v>74</v>
      </c>
      <c r="E23" s="2"/>
      <c r="F23" s="25"/>
      <c r="H23" s="4" t="s">
        <v>243</v>
      </c>
      <c r="I23" s="1" t="s">
        <v>245</v>
      </c>
      <c r="J23" s="1" t="s">
        <v>13</v>
      </c>
      <c r="K23" s="1">
        <v>8</v>
      </c>
      <c r="L23" s="1" t="s">
        <v>2</v>
      </c>
      <c r="M23" s="1">
        <f>K23/25</f>
        <v>0.32</v>
      </c>
      <c r="N23" s="8" t="s">
        <v>8</v>
      </c>
    </row>
    <row r="24" spans="1:14" ht="12.75">
      <c r="A24" s="24" t="s">
        <v>26</v>
      </c>
      <c r="B24" s="2" t="s">
        <v>75</v>
      </c>
      <c r="C24" s="2">
        <v>10</v>
      </c>
      <c r="D24" s="2" t="s">
        <v>7</v>
      </c>
      <c r="E24" s="2">
        <v>20</v>
      </c>
      <c r="F24" s="25" t="s">
        <v>8</v>
      </c>
      <c r="H24" s="4" t="s">
        <v>236</v>
      </c>
      <c r="I24" s="1" t="s">
        <v>125</v>
      </c>
      <c r="J24" s="1" t="s">
        <v>32</v>
      </c>
      <c r="K24" s="1" t="s">
        <v>128</v>
      </c>
      <c r="L24" s="1"/>
      <c r="M24" s="1"/>
      <c r="N24" s="8"/>
    </row>
    <row r="25" spans="1:14" ht="13.5" thickBot="1">
      <c r="A25" s="24"/>
      <c r="B25" s="2" t="s">
        <v>76</v>
      </c>
      <c r="C25" s="2">
        <v>4</v>
      </c>
      <c r="D25" s="2" t="s">
        <v>7</v>
      </c>
      <c r="E25" s="2">
        <v>8</v>
      </c>
      <c r="F25" s="25" t="s">
        <v>8</v>
      </c>
      <c r="H25" s="9" t="s">
        <v>237</v>
      </c>
      <c r="I25" s="3" t="s">
        <v>33</v>
      </c>
      <c r="J25" s="3" t="s">
        <v>34</v>
      </c>
      <c r="K25" s="3" t="s">
        <v>129</v>
      </c>
      <c r="L25" s="3"/>
      <c r="M25" s="3"/>
      <c r="N25" s="11"/>
    </row>
    <row r="26" spans="1:13" ht="12.75">
      <c r="A26" s="4"/>
      <c r="B26" s="1"/>
      <c r="C26" s="1"/>
      <c r="D26" s="2"/>
      <c r="E26" s="2"/>
      <c r="F26" s="26"/>
      <c r="H26" s="70" t="s">
        <v>262</v>
      </c>
      <c r="I26" s="68" t="s">
        <v>266</v>
      </c>
      <c r="J26" s="68" t="s">
        <v>264</v>
      </c>
      <c r="K26" s="68" t="s">
        <v>267</v>
      </c>
      <c r="L26" s="69"/>
      <c r="M26" s="68" t="s">
        <v>268</v>
      </c>
    </row>
    <row r="27" spans="1:8" ht="12.75">
      <c r="A27" s="4" t="s">
        <v>195</v>
      </c>
      <c r="B27" s="2"/>
      <c r="C27" s="1"/>
      <c r="D27" s="2"/>
      <c r="E27" s="2"/>
      <c r="F27" s="8"/>
      <c r="H27" s="1" t="s">
        <v>244</v>
      </c>
    </row>
    <row r="28" spans="1:6" ht="13.5" thickBot="1">
      <c r="A28" s="9"/>
      <c r="B28" s="3"/>
      <c r="C28" s="3"/>
      <c r="D28" s="10"/>
      <c r="E28" s="10"/>
      <c r="F28" s="11"/>
    </row>
  </sheetData>
  <sheetProtection/>
  <mergeCells count="4">
    <mergeCell ref="A3:F3"/>
    <mergeCell ref="H3:K3"/>
    <mergeCell ref="H14:N14"/>
    <mergeCell ref="H19:N19"/>
  </mergeCells>
  <printOptions/>
  <pageMargins left="0.75" right="0.75" top="1" bottom="1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17.8515625" style="5" customWidth="1"/>
    <col min="2" max="2" width="11.8515625" style="5" customWidth="1"/>
    <col min="3" max="3" width="6.7109375" style="5" customWidth="1"/>
    <col min="4" max="4" width="9.8515625" style="5" customWidth="1"/>
    <col min="5" max="5" width="10.00390625" style="5" customWidth="1"/>
    <col min="6" max="6" width="6.00390625" style="5" customWidth="1"/>
    <col min="7" max="7" width="3.140625" style="5" customWidth="1"/>
    <col min="8" max="8" width="12.140625" style="5" customWidth="1"/>
    <col min="9" max="9" width="11.28125" style="5" customWidth="1"/>
    <col min="10" max="10" width="12.57421875" style="5" customWidth="1"/>
    <col min="11" max="11" width="9.00390625" style="5" customWidth="1"/>
    <col min="12" max="12" width="10.8515625" style="5" customWidth="1"/>
    <col min="13" max="13" width="13.140625" style="5" customWidth="1"/>
    <col min="14" max="14" width="5.140625" style="5" customWidth="1"/>
    <col min="15" max="16384" width="9.140625" style="5" customWidth="1"/>
  </cols>
  <sheetData>
    <row r="1" spans="9:13" ht="18">
      <c r="I1" s="34" t="s">
        <v>0</v>
      </c>
      <c r="J1" s="35">
        <v>1</v>
      </c>
      <c r="K1" s="34" t="s">
        <v>1</v>
      </c>
      <c r="L1" s="34"/>
      <c r="M1" s="34"/>
    </row>
    <row r="2" ht="13.5" thickBot="1"/>
    <row r="3" spans="1:14" ht="20.25" customHeight="1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20.25" customHeight="1" thickTop="1">
      <c r="A4" s="24"/>
      <c r="B4" s="30"/>
      <c r="C4" s="30"/>
      <c r="D4" s="30"/>
      <c r="E4" s="30"/>
      <c r="F4" s="31"/>
      <c r="H4" s="38" t="s">
        <v>190</v>
      </c>
      <c r="I4" s="39"/>
      <c r="J4" s="48" t="s">
        <v>6</v>
      </c>
      <c r="K4" s="39">
        <v>1</v>
      </c>
      <c r="L4" s="39"/>
      <c r="M4" s="39"/>
      <c r="N4" s="44"/>
    </row>
    <row r="5" spans="1:14" ht="19.5" customHeight="1">
      <c r="A5" s="4" t="s">
        <v>223</v>
      </c>
      <c r="B5" s="12">
        <v>3</v>
      </c>
      <c r="C5" s="12" t="s">
        <v>4</v>
      </c>
      <c r="D5" s="2" t="s">
        <v>6</v>
      </c>
      <c r="E5" s="59">
        <f>J1*B5</f>
        <v>3</v>
      </c>
      <c r="F5" s="37" t="s">
        <v>2</v>
      </c>
      <c r="H5" s="4" t="s">
        <v>16</v>
      </c>
      <c r="I5" s="1"/>
      <c r="J5" s="2" t="s">
        <v>6</v>
      </c>
      <c r="K5" s="1" t="s">
        <v>23</v>
      </c>
      <c r="L5" s="1"/>
      <c r="M5" s="1"/>
      <c r="N5" s="8"/>
    </row>
    <row r="6" spans="1:14" ht="19.5" customHeight="1">
      <c r="A6" s="4" t="s">
        <v>224</v>
      </c>
      <c r="B6" s="12">
        <v>0.05</v>
      </c>
      <c r="C6" s="12" t="s">
        <v>4</v>
      </c>
      <c r="D6" s="2" t="s">
        <v>6</v>
      </c>
      <c r="E6" s="59">
        <f>B6*J1</f>
        <v>0.05</v>
      </c>
      <c r="F6" s="37" t="s">
        <v>2</v>
      </c>
      <c r="H6" s="4" t="s">
        <v>79</v>
      </c>
      <c r="I6" s="1"/>
      <c r="J6" s="2" t="s">
        <v>6</v>
      </c>
      <c r="K6" s="1" t="s">
        <v>77</v>
      </c>
      <c r="L6" s="1"/>
      <c r="M6" s="1" t="s">
        <v>78</v>
      </c>
      <c r="N6" s="8"/>
    </row>
    <row r="7" spans="1:14" ht="12.75">
      <c r="A7" s="4" t="s">
        <v>239</v>
      </c>
      <c r="B7" s="1">
        <v>1</v>
      </c>
      <c r="C7" s="1" t="s">
        <v>4</v>
      </c>
      <c r="D7" s="2" t="s">
        <v>6</v>
      </c>
      <c r="E7" s="59">
        <f>J1</f>
        <v>1</v>
      </c>
      <c r="F7" s="37" t="s">
        <v>2</v>
      </c>
      <c r="H7" s="4" t="s">
        <v>18</v>
      </c>
      <c r="I7" s="1"/>
      <c r="J7" s="2" t="s">
        <v>6</v>
      </c>
      <c r="K7" s="1" t="s">
        <v>36</v>
      </c>
      <c r="L7" s="1"/>
      <c r="M7" s="1"/>
      <c r="N7" s="8"/>
    </row>
    <row r="8" spans="1:14" ht="12.75">
      <c r="A8" s="4" t="s">
        <v>225</v>
      </c>
      <c r="B8" s="1">
        <v>0.5</v>
      </c>
      <c r="C8" s="1" t="s">
        <v>4</v>
      </c>
      <c r="D8" s="2" t="s">
        <v>6</v>
      </c>
      <c r="E8" s="59">
        <f>J1*B8</f>
        <v>0.5</v>
      </c>
      <c r="F8" s="37" t="s">
        <v>2</v>
      </c>
      <c r="H8" s="4" t="s">
        <v>67</v>
      </c>
      <c r="I8" s="1"/>
      <c r="J8" s="2" t="s">
        <v>6</v>
      </c>
      <c r="K8" s="40" t="s">
        <v>81</v>
      </c>
      <c r="L8" s="1" t="s">
        <v>83</v>
      </c>
      <c r="M8" s="1"/>
      <c r="N8" s="8"/>
    </row>
    <row r="9" spans="1:14" ht="13.5" thickBot="1">
      <c r="A9" s="4" t="s">
        <v>226</v>
      </c>
      <c r="B9" s="1">
        <v>1</v>
      </c>
      <c r="C9" s="1" t="s">
        <v>5</v>
      </c>
      <c r="D9" s="2" t="s">
        <v>6</v>
      </c>
      <c r="E9" s="59">
        <f>J1*1</f>
        <v>1</v>
      </c>
      <c r="F9" s="37" t="s">
        <v>3</v>
      </c>
      <c r="H9" s="9" t="s">
        <v>66</v>
      </c>
      <c r="I9" s="3"/>
      <c r="J9" s="10" t="s">
        <v>6</v>
      </c>
      <c r="K9" s="3" t="s">
        <v>82</v>
      </c>
      <c r="L9" s="3"/>
      <c r="M9" s="3" t="s">
        <v>241</v>
      </c>
      <c r="N9" s="11"/>
    </row>
    <row r="10" spans="1:6" ht="12.75">
      <c r="A10" s="4" t="s">
        <v>227</v>
      </c>
      <c r="B10" s="1">
        <v>1</v>
      </c>
      <c r="C10" s="1" t="s">
        <v>5</v>
      </c>
      <c r="D10" s="2" t="s">
        <v>6</v>
      </c>
      <c r="E10" s="59">
        <v>1</v>
      </c>
      <c r="F10" s="37" t="s">
        <v>3</v>
      </c>
    </row>
    <row r="11" spans="1:6" ht="12.75">
      <c r="A11" s="58" t="s">
        <v>248</v>
      </c>
      <c r="B11" s="1" t="s">
        <v>250</v>
      </c>
      <c r="C11" s="1" t="s">
        <v>249</v>
      </c>
      <c r="D11" s="1"/>
      <c r="E11" s="59"/>
      <c r="F11" s="37"/>
    </row>
    <row r="12" spans="1:14" ht="13.5" thickBot="1">
      <c r="A12" s="4" t="s">
        <v>228</v>
      </c>
      <c r="B12" s="1">
        <v>0.04</v>
      </c>
      <c r="C12" s="1" t="s">
        <v>4</v>
      </c>
      <c r="D12" s="2" t="s">
        <v>6</v>
      </c>
      <c r="E12" s="59">
        <f>J1*B12</f>
        <v>0.04</v>
      </c>
      <c r="F12" s="37" t="s">
        <v>2</v>
      </c>
      <c r="H12" s="74" t="s">
        <v>19</v>
      </c>
      <c r="I12" s="75"/>
      <c r="J12" s="75"/>
      <c r="K12" s="75"/>
      <c r="L12" s="75"/>
      <c r="M12" s="75"/>
      <c r="N12" s="76"/>
    </row>
    <row r="13" spans="1:14" ht="13.5" thickTop="1">
      <c r="A13" s="4" t="s">
        <v>229</v>
      </c>
      <c r="B13" s="1">
        <v>2</v>
      </c>
      <c r="C13" s="1" t="s">
        <v>4</v>
      </c>
      <c r="D13" s="2" t="s">
        <v>6</v>
      </c>
      <c r="E13" s="59">
        <f>J1*B13</f>
        <v>2</v>
      </c>
      <c r="F13" s="37" t="s">
        <v>2</v>
      </c>
      <c r="H13" s="4" t="s">
        <v>19</v>
      </c>
      <c r="I13" s="1">
        <v>100</v>
      </c>
      <c r="J13" s="1" t="s">
        <v>7</v>
      </c>
      <c r="K13" s="2" t="s">
        <v>6</v>
      </c>
      <c r="L13" s="2"/>
      <c r="M13" s="13">
        <f>I13*J1</f>
        <v>100</v>
      </c>
      <c r="N13" s="8" t="s">
        <v>8</v>
      </c>
    </row>
    <row r="14" spans="1:14" ht="12.75">
      <c r="A14" s="4" t="s">
        <v>230</v>
      </c>
      <c r="B14" s="1">
        <v>2</v>
      </c>
      <c r="C14" s="1" t="s">
        <v>4</v>
      </c>
      <c r="D14" s="2" t="s">
        <v>6</v>
      </c>
      <c r="E14" s="59">
        <f>B14*J1</f>
        <v>2</v>
      </c>
      <c r="F14" s="37" t="s">
        <v>2</v>
      </c>
      <c r="H14" s="4" t="s">
        <v>20</v>
      </c>
      <c r="I14" s="1"/>
      <c r="J14" s="1"/>
      <c r="K14" s="2" t="s">
        <v>6</v>
      </c>
      <c r="L14" s="2"/>
      <c r="M14" s="14">
        <f>M13*5%</f>
        <v>5</v>
      </c>
      <c r="N14" s="8" t="s">
        <v>8</v>
      </c>
    </row>
    <row r="15" spans="1:14" ht="13.5" thickBot="1">
      <c r="A15" s="9" t="s">
        <v>231</v>
      </c>
      <c r="B15" s="3">
        <v>0.1</v>
      </c>
      <c r="C15" s="3" t="s">
        <v>4</v>
      </c>
      <c r="D15" s="2" t="s">
        <v>6</v>
      </c>
      <c r="E15" s="60">
        <v>0.1</v>
      </c>
      <c r="F15" s="42" t="s">
        <v>2</v>
      </c>
      <c r="H15" s="9" t="s">
        <v>22</v>
      </c>
      <c r="I15" s="3"/>
      <c r="J15" s="3"/>
      <c r="K15" s="10" t="s">
        <v>6</v>
      </c>
      <c r="L15" s="10"/>
      <c r="M15" s="15">
        <f>M13*15%</f>
        <v>15</v>
      </c>
      <c r="N15" s="11" t="s">
        <v>8</v>
      </c>
    </row>
    <row r="16" ht="15" customHeight="1" thickBot="1"/>
    <row r="17" spans="1:14" ht="13.5" thickBot="1">
      <c r="A17" s="16" t="s">
        <v>21</v>
      </c>
      <c r="B17" s="22"/>
      <c r="C17" s="22"/>
      <c r="D17" s="22"/>
      <c r="E17" s="22"/>
      <c r="F17" s="23"/>
      <c r="H17" s="71" t="s">
        <v>258</v>
      </c>
      <c r="I17" s="77"/>
      <c r="J17" s="77"/>
      <c r="K17" s="77"/>
      <c r="L17" s="77"/>
      <c r="M17" s="77"/>
      <c r="N17" s="78"/>
    </row>
    <row r="18" spans="1:14" ht="13.5" thickTop="1">
      <c r="A18" s="24"/>
      <c r="B18" s="2"/>
      <c r="C18" s="2"/>
      <c r="D18" s="2"/>
      <c r="E18" s="2"/>
      <c r="F18" s="25"/>
      <c r="H18" s="4" t="s">
        <v>252</v>
      </c>
      <c r="I18" s="1" t="s">
        <v>253</v>
      </c>
      <c r="J18" s="56"/>
      <c r="K18" s="1" t="s">
        <v>254</v>
      </c>
      <c r="L18" s="1" t="s">
        <v>255</v>
      </c>
      <c r="M18" s="1" t="s">
        <v>256</v>
      </c>
      <c r="N18" s="8" t="s">
        <v>8</v>
      </c>
    </row>
    <row r="19" spans="1:14" ht="12.75">
      <c r="A19" s="24" t="s">
        <v>38</v>
      </c>
      <c r="B19" s="2" t="s">
        <v>68</v>
      </c>
      <c r="C19" s="2"/>
      <c r="D19" s="2" t="s">
        <v>69</v>
      </c>
      <c r="E19" s="2"/>
      <c r="F19" s="25"/>
      <c r="H19" s="4" t="s">
        <v>233</v>
      </c>
      <c r="I19" s="1" t="s">
        <v>257</v>
      </c>
      <c r="J19" s="1"/>
      <c r="K19" s="12" t="s">
        <v>259</v>
      </c>
      <c r="L19" s="1"/>
      <c r="M19" s="1">
        <v>0.1</v>
      </c>
      <c r="N19" s="8" t="s">
        <v>8</v>
      </c>
    </row>
    <row r="20" spans="1:14" ht="12.75">
      <c r="A20" s="24"/>
      <c r="B20" s="2" t="s">
        <v>70</v>
      </c>
      <c r="C20" s="2"/>
      <c r="D20" s="2" t="s">
        <v>69</v>
      </c>
      <c r="E20" s="2"/>
      <c r="F20" s="25"/>
      <c r="H20" s="4" t="s">
        <v>234</v>
      </c>
      <c r="I20" s="1" t="s">
        <v>260</v>
      </c>
      <c r="J20" s="56"/>
      <c r="K20" s="12" t="s">
        <v>254</v>
      </c>
      <c r="L20" s="1" t="s">
        <v>261</v>
      </c>
      <c r="M20" s="1">
        <v>0.25</v>
      </c>
      <c r="N20" s="8" t="s">
        <v>8</v>
      </c>
    </row>
    <row r="21" spans="1:14" ht="12.75">
      <c r="A21" s="24"/>
      <c r="B21" s="2" t="s">
        <v>71</v>
      </c>
      <c r="C21" s="2"/>
      <c r="D21" s="2" t="s">
        <v>72</v>
      </c>
      <c r="E21" s="2"/>
      <c r="F21" s="25"/>
      <c r="H21" s="4" t="s">
        <v>243</v>
      </c>
      <c r="I21" s="1" t="s">
        <v>242</v>
      </c>
      <c r="J21" s="56" t="s">
        <v>13</v>
      </c>
      <c r="K21" s="1">
        <v>4</v>
      </c>
      <c r="L21" s="1" t="s">
        <v>2</v>
      </c>
      <c r="M21" s="1">
        <f>K21/25</f>
        <v>0.16</v>
      </c>
      <c r="N21" s="8" t="s">
        <v>8</v>
      </c>
    </row>
    <row r="22" spans="1:14" ht="12.75">
      <c r="A22" s="24"/>
      <c r="B22" s="2" t="s">
        <v>73</v>
      </c>
      <c r="C22" s="2"/>
      <c r="D22" s="2" t="s">
        <v>74</v>
      </c>
      <c r="E22" s="2"/>
      <c r="F22" s="25"/>
      <c r="H22" s="4" t="s">
        <v>236</v>
      </c>
      <c r="I22" s="1" t="s">
        <v>125</v>
      </c>
      <c r="J22" s="56" t="s">
        <v>32</v>
      </c>
      <c r="K22" s="1" t="s">
        <v>126</v>
      </c>
      <c r="L22" s="1"/>
      <c r="M22" s="1"/>
      <c r="N22" s="8" t="s">
        <v>35</v>
      </c>
    </row>
    <row r="23" spans="1:14" ht="12" customHeight="1" thickBot="1">
      <c r="A23" s="24" t="s">
        <v>26</v>
      </c>
      <c r="B23" s="2" t="s">
        <v>75</v>
      </c>
      <c r="C23" s="2">
        <v>10</v>
      </c>
      <c r="D23" s="2" t="s">
        <v>7</v>
      </c>
      <c r="E23" s="2">
        <f>10</f>
        <v>10</v>
      </c>
      <c r="F23" s="25" t="s">
        <v>8</v>
      </c>
      <c r="H23" s="9" t="s">
        <v>237</v>
      </c>
      <c r="I23" s="3" t="s">
        <v>33</v>
      </c>
      <c r="J23" s="57" t="s">
        <v>34</v>
      </c>
      <c r="K23" s="3" t="s">
        <v>127</v>
      </c>
      <c r="L23" s="3"/>
      <c r="M23" s="3"/>
      <c r="N23" s="11"/>
    </row>
    <row r="24" spans="1:11" ht="12.75">
      <c r="A24" s="24"/>
      <c r="B24" s="2" t="s">
        <v>76</v>
      </c>
      <c r="C24" s="2">
        <v>4</v>
      </c>
      <c r="D24" s="2" t="s">
        <v>7</v>
      </c>
      <c r="E24" s="2">
        <v>4</v>
      </c>
      <c r="F24" s="25" t="s">
        <v>8</v>
      </c>
      <c r="H24" s="4" t="s">
        <v>262</v>
      </c>
      <c r="I24" s="2" t="s">
        <v>263</v>
      </c>
      <c r="J24" s="56" t="s">
        <v>264</v>
      </c>
      <c r="K24" s="1" t="s">
        <v>265</v>
      </c>
    </row>
    <row r="25" spans="1:8" ht="12.75">
      <c r="A25" s="4"/>
      <c r="B25" s="1"/>
      <c r="C25" s="1"/>
      <c r="D25" s="2"/>
      <c r="E25" s="2"/>
      <c r="F25" s="26"/>
      <c r="H25" s="1" t="s">
        <v>244</v>
      </c>
    </row>
    <row r="26" spans="1:6" ht="12.75">
      <c r="A26" s="4" t="s">
        <v>195</v>
      </c>
      <c r="B26" s="2"/>
      <c r="C26" s="1"/>
      <c r="D26" s="2"/>
      <c r="E26" s="2"/>
      <c r="F26" s="8"/>
    </row>
    <row r="27" spans="1:6" ht="13.5" thickBot="1">
      <c r="A27" s="9"/>
      <c r="B27" s="3"/>
      <c r="C27" s="3"/>
      <c r="D27" s="10"/>
      <c r="E27" s="10"/>
      <c r="F27" s="11"/>
    </row>
  </sheetData>
  <sheetProtection/>
  <mergeCells count="4">
    <mergeCell ref="A3:F3"/>
    <mergeCell ref="H3:K3"/>
    <mergeCell ref="H12:N12"/>
    <mergeCell ref="H17:N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H26" sqref="H26:N26"/>
    </sheetView>
  </sheetViews>
  <sheetFormatPr defaultColWidth="9.140625" defaultRowHeight="12.75"/>
  <cols>
    <col min="1" max="1" width="17.57421875" style="5" customWidth="1"/>
    <col min="2" max="7" width="9.140625" style="5" customWidth="1"/>
    <col min="8" max="8" width="12.28125" style="5" customWidth="1"/>
    <col min="9" max="9" width="9.140625" style="5" customWidth="1"/>
    <col min="10" max="10" width="10.140625" style="5" customWidth="1"/>
    <col min="11" max="16384" width="9.140625" style="5" customWidth="1"/>
  </cols>
  <sheetData>
    <row r="1" spans="9:13" ht="18">
      <c r="I1" s="34" t="s">
        <v>0</v>
      </c>
      <c r="J1" s="35">
        <v>40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4" t="s">
        <v>223</v>
      </c>
      <c r="B4" s="12">
        <v>5</v>
      </c>
      <c r="C4" s="12" t="s">
        <v>4</v>
      </c>
      <c r="D4" s="2" t="s">
        <v>6</v>
      </c>
      <c r="E4" s="59">
        <f>J1*B4</f>
        <v>200</v>
      </c>
      <c r="F4" s="37" t="s">
        <v>2</v>
      </c>
      <c r="H4" s="38" t="s">
        <v>190</v>
      </c>
      <c r="I4" s="32"/>
      <c r="J4" s="30" t="s">
        <v>6</v>
      </c>
      <c r="K4" s="39">
        <v>3</v>
      </c>
      <c r="L4" s="32"/>
      <c r="M4" s="32"/>
      <c r="N4" s="33"/>
    </row>
    <row r="5" spans="1:14" ht="12.75">
      <c r="A5" s="4" t="s">
        <v>224</v>
      </c>
      <c r="B5" s="12">
        <v>0.01</v>
      </c>
      <c r="C5" s="12" t="s">
        <v>4</v>
      </c>
      <c r="D5" s="2" t="s">
        <v>6</v>
      </c>
      <c r="E5" s="59">
        <f>B5*J1</f>
        <v>0.4</v>
      </c>
      <c r="F5" s="37" t="s">
        <v>2</v>
      </c>
      <c r="H5" s="4" t="s">
        <v>16</v>
      </c>
      <c r="I5" s="1"/>
      <c r="J5" s="2" t="s">
        <v>6</v>
      </c>
      <c r="K5" s="49" t="s">
        <v>60</v>
      </c>
      <c r="L5" s="1"/>
      <c r="M5" s="1"/>
      <c r="N5" s="8"/>
    </row>
    <row r="6" spans="1:14" ht="12.75">
      <c r="A6" s="4" t="s">
        <v>239</v>
      </c>
      <c r="B6" s="1">
        <v>1</v>
      </c>
      <c r="C6" s="1" t="s">
        <v>4</v>
      </c>
      <c r="D6" s="2" t="s">
        <v>6</v>
      </c>
      <c r="E6" s="59">
        <f>J1</f>
        <v>40</v>
      </c>
      <c r="F6" s="37" t="s">
        <v>2</v>
      </c>
      <c r="H6" s="4" t="s">
        <v>17</v>
      </c>
      <c r="I6" s="1" t="s">
        <v>9</v>
      </c>
      <c r="J6" s="2" t="s">
        <v>6</v>
      </c>
      <c r="K6" s="55" t="s">
        <v>178</v>
      </c>
      <c r="L6" s="1" t="s">
        <v>24</v>
      </c>
      <c r="M6" s="1" t="s">
        <v>121</v>
      </c>
      <c r="N6" s="8" t="s">
        <v>80</v>
      </c>
    </row>
    <row r="7" spans="1:14" ht="12.75">
      <c r="A7" s="4" t="s">
        <v>225</v>
      </c>
      <c r="B7" s="1">
        <v>0.5</v>
      </c>
      <c r="C7" s="1" t="s">
        <v>4</v>
      </c>
      <c r="D7" s="2" t="s">
        <v>6</v>
      </c>
      <c r="E7" s="59">
        <f>J1*B7</f>
        <v>20</v>
      </c>
      <c r="F7" s="37" t="s">
        <v>2</v>
      </c>
      <c r="H7" s="4" t="s">
        <v>18</v>
      </c>
      <c r="I7" s="1"/>
      <c r="J7" s="2" t="s">
        <v>6</v>
      </c>
      <c r="K7" s="49">
        <v>14</v>
      </c>
      <c r="L7" s="1" t="s">
        <v>86</v>
      </c>
      <c r="M7" s="1"/>
      <c r="N7" s="8"/>
    </row>
    <row r="8" spans="1:14" ht="12.75">
      <c r="A8" s="4" t="s">
        <v>226</v>
      </c>
      <c r="B8" s="1">
        <v>1</v>
      </c>
      <c r="C8" s="1" t="s">
        <v>5</v>
      </c>
      <c r="D8" s="2" t="s">
        <v>6</v>
      </c>
      <c r="E8" s="59">
        <f>J1*1</f>
        <v>40</v>
      </c>
      <c r="F8" s="37" t="s">
        <v>3</v>
      </c>
      <c r="H8" s="4" t="s">
        <v>191</v>
      </c>
      <c r="I8" s="1"/>
      <c r="J8" s="2" t="s">
        <v>6</v>
      </c>
      <c r="K8" s="53" t="s">
        <v>240</v>
      </c>
      <c r="L8" s="45"/>
      <c r="M8" s="45"/>
      <c r="N8" s="8"/>
    </row>
    <row r="9" spans="1:14" ht="12.75">
      <c r="A9" s="4" t="s">
        <v>227</v>
      </c>
      <c r="B9" s="1">
        <v>1</v>
      </c>
      <c r="C9" s="1" t="s">
        <v>5</v>
      </c>
      <c r="D9" s="2" t="s">
        <v>6</v>
      </c>
      <c r="E9" s="59">
        <v>40</v>
      </c>
      <c r="F9" s="37" t="s">
        <v>3</v>
      </c>
      <c r="H9" s="4" t="s">
        <v>182</v>
      </c>
      <c r="I9" s="1" t="s">
        <v>192</v>
      </c>
      <c r="J9" s="2" t="s">
        <v>6</v>
      </c>
      <c r="K9" s="49" t="s">
        <v>215</v>
      </c>
      <c r="L9" s="1" t="s">
        <v>194</v>
      </c>
      <c r="M9" s="1"/>
      <c r="N9" s="8"/>
    </row>
    <row r="10" spans="1:14" ht="13.5" thickBot="1">
      <c r="A10" s="58" t="s">
        <v>248</v>
      </c>
      <c r="B10" s="1" t="s">
        <v>250</v>
      </c>
      <c r="C10" s="1" t="s">
        <v>249</v>
      </c>
      <c r="D10" s="58"/>
      <c r="E10" s="61"/>
      <c r="F10" s="1"/>
      <c r="H10" s="9" t="s">
        <v>221</v>
      </c>
      <c r="I10" s="3"/>
      <c r="J10" s="10" t="s">
        <v>6</v>
      </c>
      <c r="K10" s="54">
        <v>3500</v>
      </c>
      <c r="L10" s="3"/>
      <c r="M10" s="3"/>
      <c r="N10" s="11" t="s">
        <v>8</v>
      </c>
    </row>
    <row r="11" spans="1:6" ht="12.75">
      <c r="A11" s="4" t="s">
        <v>228</v>
      </c>
      <c r="B11" s="1">
        <v>0.04</v>
      </c>
      <c r="C11" s="1" t="s">
        <v>4</v>
      </c>
      <c r="D11" s="2" t="s">
        <v>6</v>
      </c>
      <c r="E11" s="59">
        <f>J1*B11</f>
        <v>1.6</v>
      </c>
      <c r="F11" s="37" t="s">
        <v>2</v>
      </c>
    </row>
    <row r="12" spans="1:6" ht="12.75">
      <c r="A12" s="4" t="s">
        <v>229</v>
      </c>
      <c r="B12" s="1">
        <v>2</v>
      </c>
      <c r="C12" s="1" t="s">
        <v>4</v>
      </c>
      <c r="D12" s="2" t="s">
        <v>6</v>
      </c>
      <c r="E12" s="59">
        <f>J1*B12</f>
        <v>80</v>
      </c>
      <c r="F12" s="37" t="s">
        <v>2</v>
      </c>
    </row>
    <row r="13" spans="1:14" ht="13.5" thickBot="1">
      <c r="A13" s="4" t="s">
        <v>230</v>
      </c>
      <c r="B13" s="1">
        <v>2</v>
      </c>
      <c r="C13" s="1" t="s">
        <v>4</v>
      </c>
      <c r="D13" s="2" t="s">
        <v>6</v>
      </c>
      <c r="E13" s="59">
        <f>B13*J1</f>
        <v>80</v>
      </c>
      <c r="F13" s="37" t="s">
        <v>2</v>
      </c>
      <c r="H13" s="74" t="s">
        <v>19</v>
      </c>
      <c r="I13" s="75"/>
      <c r="J13" s="75"/>
      <c r="K13" s="75"/>
      <c r="L13" s="75"/>
      <c r="M13" s="75"/>
      <c r="N13" s="76"/>
    </row>
    <row r="14" spans="1:14" ht="14.25" thickBot="1" thickTop="1">
      <c r="A14" s="9" t="s">
        <v>231</v>
      </c>
      <c r="B14" s="1">
        <v>0.1</v>
      </c>
      <c r="C14" s="1" t="s">
        <v>4</v>
      </c>
      <c r="D14" s="2" t="s">
        <v>6</v>
      </c>
      <c r="E14" s="59">
        <f>J1*0.1</f>
        <v>4</v>
      </c>
      <c r="F14" s="37" t="s">
        <v>2</v>
      </c>
      <c r="H14" s="4" t="s">
        <v>19</v>
      </c>
      <c r="I14" s="1">
        <v>75</v>
      </c>
      <c r="J14" s="1" t="s">
        <v>7</v>
      </c>
      <c r="K14" s="2" t="s">
        <v>6</v>
      </c>
      <c r="L14" s="2"/>
      <c r="M14" s="13">
        <f>I14*J1</f>
        <v>3000</v>
      </c>
      <c r="N14" s="8" t="s">
        <v>8</v>
      </c>
    </row>
    <row r="15" spans="1:14" ht="13.5" thickBot="1">
      <c r="A15" s="9" t="s">
        <v>238</v>
      </c>
      <c r="B15" s="3">
        <v>0.15</v>
      </c>
      <c r="C15" s="3" t="s">
        <v>4</v>
      </c>
      <c r="D15" s="2" t="s">
        <v>6</v>
      </c>
      <c r="E15" s="60">
        <v>6</v>
      </c>
      <c r="F15" s="42" t="s">
        <v>2</v>
      </c>
      <c r="H15" s="4"/>
      <c r="I15" s="1"/>
      <c r="J15" s="1"/>
      <c r="K15" s="2"/>
      <c r="L15" s="2"/>
      <c r="M15" s="13"/>
      <c r="N15" s="8"/>
    </row>
    <row r="16" spans="8:14" ht="13.5" thickBot="1">
      <c r="H16" s="4" t="s">
        <v>20</v>
      </c>
      <c r="I16" s="1"/>
      <c r="J16" s="1"/>
      <c r="K16" s="2" t="s">
        <v>6</v>
      </c>
      <c r="L16" s="2"/>
      <c r="M16" s="14">
        <f>M14*5%</f>
        <v>150</v>
      </c>
      <c r="N16" s="8" t="s">
        <v>8</v>
      </c>
    </row>
    <row r="17" spans="1:14" ht="13.5" thickBot="1">
      <c r="A17" s="16" t="s">
        <v>21</v>
      </c>
      <c r="B17" s="22"/>
      <c r="C17" s="22"/>
      <c r="D17" s="22"/>
      <c r="E17" s="22"/>
      <c r="F17" s="23"/>
      <c r="H17" s="9" t="s">
        <v>22</v>
      </c>
      <c r="I17" s="3"/>
      <c r="J17" s="3"/>
      <c r="K17" s="10" t="s">
        <v>6</v>
      </c>
      <c r="L17" s="10"/>
      <c r="M17" s="15">
        <f>M14*15%</f>
        <v>450</v>
      </c>
      <c r="N17" s="11" t="s">
        <v>8</v>
      </c>
    </row>
    <row r="18" spans="1:6" ht="14.25" thickBot="1" thickTop="1">
      <c r="A18" s="24"/>
      <c r="B18" s="2"/>
      <c r="C18" s="2"/>
      <c r="D18" s="2"/>
      <c r="E18" s="2"/>
      <c r="F18" s="25"/>
    </row>
    <row r="19" spans="1:14" ht="13.5" thickBot="1">
      <c r="A19" s="24" t="s">
        <v>38</v>
      </c>
      <c r="B19" s="2"/>
      <c r="C19" s="2"/>
      <c r="D19" s="2" t="s">
        <v>61</v>
      </c>
      <c r="E19" s="2"/>
      <c r="F19" s="25"/>
      <c r="H19" s="71" t="s">
        <v>30</v>
      </c>
      <c r="I19" s="77"/>
      <c r="J19" s="77"/>
      <c r="K19" s="77"/>
      <c r="L19" s="77"/>
      <c r="M19" s="77"/>
      <c r="N19" s="78"/>
    </row>
    <row r="20" spans="1:14" ht="13.5" thickTop="1">
      <c r="A20" s="24" t="s">
        <v>26</v>
      </c>
      <c r="B20" s="2" t="s">
        <v>122</v>
      </c>
      <c r="C20" s="2">
        <v>10</v>
      </c>
      <c r="D20" s="2" t="s">
        <v>7</v>
      </c>
      <c r="E20" s="2">
        <v>400</v>
      </c>
      <c r="F20" s="25" t="s">
        <v>37</v>
      </c>
      <c r="H20" s="4" t="s">
        <v>232</v>
      </c>
      <c r="I20" s="1" t="s">
        <v>10</v>
      </c>
      <c r="J20" s="1"/>
      <c r="K20" s="1">
        <f>J1/100</f>
        <v>0.4</v>
      </c>
      <c r="L20" s="1" t="s">
        <v>2</v>
      </c>
      <c r="M20" s="1">
        <f>K20*10</f>
        <v>4</v>
      </c>
      <c r="N20" s="8" t="s">
        <v>8</v>
      </c>
    </row>
    <row r="21" spans="1:14" ht="12.75">
      <c r="A21" s="24"/>
      <c r="B21" s="2" t="s">
        <v>97</v>
      </c>
      <c r="C21" s="2">
        <v>4</v>
      </c>
      <c r="D21" s="2" t="s">
        <v>7</v>
      </c>
      <c r="E21" s="2">
        <v>160</v>
      </c>
      <c r="F21" s="25" t="s">
        <v>37</v>
      </c>
      <c r="H21" s="4" t="s">
        <v>233</v>
      </c>
      <c r="I21" s="1" t="s">
        <v>11</v>
      </c>
      <c r="J21" s="1" t="s">
        <v>247</v>
      </c>
      <c r="K21" s="12">
        <f>J1</f>
        <v>40</v>
      </c>
      <c r="L21" s="1" t="s">
        <v>2</v>
      </c>
      <c r="M21" s="1">
        <f>K21/10</f>
        <v>4</v>
      </c>
      <c r="N21" s="8" t="s">
        <v>8</v>
      </c>
    </row>
    <row r="22" spans="1:14" ht="12.75" customHeight="1">
      <c r="A22" s="4"/>
      <c r="B22" s="1"/>
      <c r="C22" s="1"/>
      <c r="D22" s="2"/>
      <c r="E22" s="2"/>
      <c r="F22" s="26"/>
      <c r="H22" s="4" t="s">
        <v>234</v>
      </c>
      <c r="I22" s="1" t="s">
        <v>246</v>
      </c>
      <c r="J22" s="56" t="s">
        <v>85</v>
      </c>
      <c r="K22" s="12">
        <v>0.4</v>
      </c>
      <c r="L22" s="1" t="s">
        <v>2</v>
      </c>
      <c r="M22" s="1">
        <v>1</v>
      </c>
      <c r="N22" s="8" t="s">
        <v>8</v>
      </c>
    </row>
    <row r="23" spans="1:14" ht="12.75">
      <c r="A23" s="4" t="s">
        <v>202</v>
      </c>
      <c r="B23" s="1"/>
      <c r="C23" s="1"/>
      <c r="D23" s="2"/>
      <c r="E23" s="2"/>
      <c r="F23" s="8"/>
      <c r="H23" s="4" t="s">
        <v>235</v>
      </c>
      <c r="I23" s="1" t="s">
        <v>12</v>
      </c>
      <c r="J23" s="1" t="s">
        <v>13</v>
      </c>
      <c r="K23" s="1">
        <f>J1*5</f>
        <v>200</v>
      </c>
      <c r="L23" s="1" t="s">
        <v>2</v>
      </c>
      <c r="M23" s="1">
        <f>K23/25</f>
        <v>8</v>
      </c>
      <c r="N23" s="8" t="s">
        <v>8</v>
      </c>
    </row>
    <row r="24" spans="1:14" ht="13.5" thickBot="1">
      <c r="A24" s="9"/>
      <c r="B24" s="3"/>
      <c r="C24" s="3"/>
      <c r="D24" s="10"/>
      <c r="E24" s="10"/>
      <c r="F24" s="11"/>
      <c r="H24" s="4" t="s">
        <v>236</v>
      </c>
      <c r="I24" s="1" t="s">
        <v>31</v>
      </c>
      <c r="J24" s="1" t="s">
        <v>32</v>
      </c>
      <c r="K24" s="1" t="s">
        <v>172</v>
      </c>
      <c r="L24" s="1"/>
      <c r="M24" s="1">
        <v>1</v>
      </c>
      <c r="N24" s="8" t="s">
        <v>37</v>
      </c>
    </row>
    <row r="25" spans="8:14" ht="13.5" thickBot="1">
      <c r="H25" s="9" t="s">
        <v>237</v>
      </c>
      <c r="I25" s="3" t="s">
        <v>33</v>
      </c>
      <c r="J25" s="3" t="s">
        <v>34</v>
      </c>
      <c r="K25" s="3" t="s">
        <v>173</v>
      </c>
      <c r="L25" s="3"/>
      <c r="M25" s="3">
        <v>1</v>
      </c>
      <c r="N25" s="11" t="s">
        <v>37</v>
      </c>
    </row>
    <row r="26" spans="8:14" ht="13.5" thickBot="1">
      <c r="H26" s="3" t="s">
        <v>262</v>
      </c>
      <c r="I26" s="68" t="s">
        <v>263</v>
      </c>
      <c r="J26" s="68" t="s">
        <v>264</v>
      </c>
      <c r="K26" s="68" t="s">
        <v>272</v>
      </c>
      <c r="L26" s="69"/>
      <c r="M26" s="68" t="s">
        <v>288</v>
      </c>
      <c r="N26" s="8"/>
    </row>
    <row r="32" ht="12.75">
      <c r="D32" s="58"/>
    </row>
  </sheetData>
  <sheetProtection/>
  <mergeCells count="4">
    <mergeCell ref="A3:F3"/>
    <mergeCell ref="H3:K3"/>
    <mergeCell ref="H13:N13"/>
    <mergeCell ref="H19:N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B1">
      <selection activeCell="H26" sqref="H26:N26"/>
    </sheetView>
  </sheetViews>
  <sheetFormatPr defaultColWidth="9.140625" defaultRowHeight="12.75"/>
  <cols>
    <col min="1" max="1" width="18.140625" style="5" customWidth="1"/>
    <col min="2" max="7" width="9.140625" style="5" customWidth="1"/>
    <col min="8" max="8" width="12.140625" style="5" customWidth="1"/>
    <col min="9" max="9" width="9.140625" style="5" customWidth="1"/>
    <col min="10" max="10" width="10.00390625" style="5" customWidth="1"/>
    <col min="11" max="16384" width="9.140625" style="5" customWidth="1"/>
  </cols>
  <sheetData>
    <row r="1" spans="9:13" ht="18">
      <c r="I1" s="34" t="s">
        <v>0</v>
      </c>
      <c r="J1" s="35">
        <v>35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4" t="s">
        <v>223</v>
      </c>
      <c r="B4" s="12">
        <v>5</v>
      </c>
      <c r="C4" s="12" t="s">
        <v>4</v>
      </c>
      <c r="D4" s="2" t="s">
        <v>6</v>
      </c>
      <c r="E4" s="59">
        <f>J1*B4</f>
        <v>175</v>
      </c>
      <c r="F4" s="37" t="s">
        <v>2</v>
      </c>
      <c r="H4" s="38" t="s">
        <v>190</v>
      </c>
      <c r="I4" s="32"/>
      <c r="J4" s="30" t="s">
        <v>6</v>
      </c>
      <c r="K4" s="39">
        <v>3</v>
      </c>
      <c r="L4" s="32"/>
      <c r="M4" s="32"/>
      <c r="N4" s="33"/>
    </row>
    <row r="5" spans="1:14" ht="12.75">
      <c r="A5" s="4" t="s">
        <v>224</v>
      </c>
      <c r="B5" s="12">
        <v>0.01</v>
      </c>
      <c r="C5" s="12" t="s">
        <v>4</v>
      </c>
      <c r="D5" s="2" t="s">
        <v>6</v>
      </c>
      <c r="E5" s="59">
        <f>B5*J1</f>
        <v>0.35000000000000003</v>
      </c>
      <c r="F5" s="37" t="s">
        <v>2</v>
      </c>
      <c r="H5" s="4" t="s">
        <v>16</v>
      </c>
      <c r="I5" s="1"/>
      <c r="J5" s="2" t="s">
        <v>6</v>
      </c>
      <c r="K5" s="49" t="s">
        <v>58</v>
      </c>
      <c r="L5" s="1"/>
      <c r="M5" s="1"/>
      <c r="N5" s="8"/>
    </row>
    <row r="6" spans="1:14" ht="12.75">
      <c r="A6" s="4" t="s">
        <v>239</v>
      </c>
      <c r="B6" s="1">
        <v>1</v>
      </c>
      <c r="C6" s="1" t="s">
        <v>4</v>
      </c>
      <c r="D6" s="2" t="s">
        <v>6</v>
      </c>
      <c r="E6" s="59">
        <f>J1</f>
        <v>35</v>
      </c>
      <c r="F6" s="37" t="s">
        <v>2</v>
      </c>
      <c r="H6" s="4" t="s">
        <v>17</v>
      </c>
      <c r="I6" s="1" t="s">
        <v>9</v>
      </c>
      <c r="J6" s="2" t="s">
        <v>6</v>
      </c>
      <c r="K6" s="55" t="s">
        <v>179</v>
      </c>
      <c r="L6" s="1" t="s">
        <v>24</v>
      </c>
      <c r="M6" s="1" t="s">
        <v>121</v>
      </c>
      <c r="N6" s="8" t="s">
        <v>80</v>
      </c>
    </row>
    <row r="7" spans="1:14" ht="12.75">
      <c r="A7" s="4" t="s">
        <v>225</v>
      </c>
      <c r="B7" s="1">
        <v>0.5</v>
      </c>
      <c r="C7" s="1" t="s">
        <v>4</v>
      </c>
      <c r="D7" s="2" t="s">
        <v>6</v>
      </c>
      <c r="E7" s="59">
        <f>J1*B7</f>
        <v>17.5</v>
      </c>
      <c r="F7" s="37" t="s">
        <v>2</v>
      </c>
      <c r="H7" s="4" t="s">
        <v>18</v>
      </c>
      <c r="I7" s="1"/>
      <c r="J7" s="2" t="s">
        <v>6</v>
      </c>
      <c r="K7" s="49">
        <v>15</v>
      </c>
      <c r="L7" s="1" t="s">
        <v>86</v>
      </c>
      <c r="M7" s="1"/>
      <c r="N7" s="8"/>
    </row>
    <row r="8" spans="1:14" ht="12.75">
      <c r="A8" s="4" t="s">
        <v>226</v>
      </c>
      <c r="B8" s="1">
        <v>1</v>
      </c>
      <c r="C8" s="1" t="s">
        <v>5</v>
      </c>
      <c r="D8" s="2" t="s">
        <v>6</v>
      </c>
      <c r="E8" s="59">
        <f>J1*1</f>
        <v>35</v>
      </c>
      <c r="F8" s="37" t="s">
        <v>3</v>
      </c>
      <c r="H8" s="4" t="s">
        <v>191</v>
      </c>
      <c r="I8" s="1"/>
      <c r="J8" s="2" t="s">
        <v>6</v>
      </c>
      <c r="K8" s="53" t="s">
        <v>240</v>
      </c>
      <c r="L8" s="45"/>
      <c r="M8" s="45"/>
      <c r="N8" s="8"/>
    </row>
    <row r="9" spans="1:14" ht="12.75">
      <c r="A9" s="4" t="s">
        <v>227</v>
      </c>
      <c r="B9" s="1">
        <v>1</v>
      </c>
      <c r="C9" s="1" t="s">
        <v>5</v>
      </c>
      <c r="D9" s="2" t="s">
        <v>6</v>
      </c>
      <c r="E9" s="59">
        <v>35</v>
      </c>
      <c r="F9" s="37" t="s">
        <v>3</v>
      </c>
      <c r="H9" s="4" t="s">
        <v>182</v>
      </c>
      <c r="I9" s="1" t="s">
        <v>192</v>
      </c>
      <c r="J9" s="2" t="s">
        <v>6</v>
      </c>
      <c r="K9" s="49" t="s">
        <v>214</v>
      </c>
      <c r="L9" s="1" t="s">
        <v>194</v>
      </c>
      <c r="M9" s="1"/>
      <c r="N9" s="8"/>
    </row>
    <row r="10" spans="1:14" ht="13.5" thickBot="1">
      <c r="A10" s="58" t="s">
        <v>248</v>
      </c>
      <c r="B10" s="1" t="s">
        <v>250</v>
      </c>
      <c r="C10" s="1" t="s">
        <v>249</v>
      </c>
      <c r="D10" s="1"/>
      <c r="E10" s="59"/>
      <c r="F10" s="37"/>
      <c r="H10" s="9" t="s">
        <v>221</v>
      </c>
      <c r="I10" s="3"/>
      <c r="J10" s="10" t="s">
        <v>6</v>
      </c>
      <c r="K10" s="54">
        <v>2700</v>
      </c>
      <c r="L10" s="3"/>
      <c r="M10" s="3"/>
      <c r="N10" s="11" t="s">
        <v>8</v>
      </c>
    </row>
    <row r="11" spans="1:6" ht="12.75">
      <c r="A11" s="4" t="s">
        <v>228</v>
      </c>
      <c r="B11" s="1">
        <v>0.04</v>
      </c>
      <c r="C11" s="1" t="s">
        <v>4</v>
      </c>
      <c r="D11" s="2" t="s">
        <v>6</v>
      </c>
      <c r="E11" s="59">
        <f>J1*B11</f>
        <v>1.4000000000000001</v>
      </c>
      <c r="F11" s="37" t="s">
        <v>2</v>
      </c>
    </row>
    <row r="12" spans="1:6" ht="12.75">
      <c r="A12" s="4" t="s">
        <v>229</v>
      </c>
      <c r="B12" s="1">
        <v>2</v>
      </c>
      <c r="C12" s="1" t="s">
        <v>4</v>
      </c>
      <c r="D12" s="2" t="s">
        <v>6</v>
      </c>
      <c r="E12" s="59">
        <f>J1*B12</f>
        <v>70</v>
      </c>
      <c r="F12" s="37" t="s">
        <v>2</v>
      </c>
    </row>
    <row r="13" spans="1:14" ht="13.5" thickBot="1">
      <c r="A13" s="4" t="s">
        <v>230</v>
      </c>
      <c r="B13" s="1">
        <v>2</v>
      </c>
      <c r="C13" s="1" t="s">
        <v>4</v>
      </c>
      <c r="D13" s="2" t="s">
        <v>6</v>
      </c>
      <c r="E13" s="59">
        <f>B13*J1</f>
        <v>70</v>
      </c>
      <c r="F13" s="37" t="s">
        <v>2</v>
      </c>
      <c r="H13" s="74" t="s">
        <v>19</v>
      </c>
      <c r="I13" s="75"/>
      <c r="J13" s="75"/>
      <c r="K13" s="75"/>
      <c r="L13" s="75"/>
      <c r="M13" s="75"/>
      <c r="N13" s="76"/>
    </row>
    <row r="14" spans="1:14" ht="14.25" thickBot="1" thickTop="1">
      <c r="A14" s="9" t="s">
        <v>231</v>
      </c>
      <c r="B14" s="1">
        <v>0.1</v>
      </c>
      <c r="C14" s="1" t="s">
        <v>4</v>
      </c>
      <c r="D14" s="2" t="s">
        <v>6</v>
      </c>
      <c r="E14" s="59">
        <f>J1*0.1</f>
        <v>3.5</v>
      </c>
      <c r="F14" s="37" t="s">
        <v>2</v>
      </c>
      <c r="H14" s="4" t="s">
        <v>19</v>
      </c>
      <c r="I14" s="1">
        <v>75</v>
      </c>
      <c r="J14" s="1" t="s">
        <v>7</v>
      </c>
      <c r="K14" s="2" t="s">
        <v>6</v>
      </c>
      <c r="L14" s="2"/>
      <c r="M14" s="13">
        <f>I14*J1</f>
        <v>2625</v>
      </c>
      <c r="N14" s="8" t="s">
        <v>8</v>
      </c>
    </row>
    <row r="15" spans="1:14" ht="13.5" thickBot="1">
      <c r="A15" s="9" t="s">
        <v>238</v>
      </c>
      <c r="B15" s="3">
        <v>0.15</v>
      </c>
      <c r="C15" s="3" t="s">
        <v>4</v>
      </c>
      <c r="D15" s="2" t="s">
        <v>6</v>
      </c>
      <c r="E15" s="60">
        <v>5.25</v>
      </c>
      <c r="F15" s="42" t="s">
        <v>2</v>
      </c>
      <c r="H15" s="4"/>
      <c r="I15" s="1"/>
      <c r="J15" s="1"/>
      <c r="K15" s="2"/>
      <c r="L15" s="2"/>
      <c r="M15" s="13"/>
      <c r="N15" s="8"/>
    </row>
    <row r="16" spans="8:14" ht="13.5" thickBot="1">
      <c r="H16" s="4" t="s">
        <v>20</v>
      </c>
      <c r="I16" s="1"/>
      <c r="J16" s="1"/>
      <c r="K16" s="2" t="s">
        <v>6</v>
      </c>
      <c r="L16" s="2"/>
      <c r="M16" s="62">
        <f>M14*5%</f>
        <v>131.25</v>
      </c>
      <c r="N16" s="8" t="s">
        <v>8</v>
      </c>
    </row>
    <row r="17" spans="1:14" ht="13.5" thickBot="1">
      <c r="A17" s="16" t="s">
        <v>21</v>
      </c>
      <c r="B17" s="22"/>
      <c r="C17" s="22"/>
      <c r="D17" s="22"/>
      <c r="E17" s="22"/>
      <c r="F17" s="23"/>
      <c r="H17" s="9" t="s">
        <v>22</v>
      </c>
      <c r="I17" s="3"/>
      <c r="J17" s="3"/>
      <c r="K17" s="10" t="s">
        <v>6</v>
      </c>
      <c r="L17" s="10"/>
      <c r="M17" s="63">
        <f>M14*15%</f>
        <v>393.75</v>
      </c>
      <c r="N17" s="11" t="s">
        <v>8</v>
      </c>
    </row>
    <row r="18" spans="1:6" ht="14.25" thickBot="1" thickTop="1">
      <c r="A18" s="24"/>
      <c r="B18" s="2"/>
      <c r="C18" s="2"/>
      <c r="D18" s="2"/>
      <c r="E18" s="2"/>
      <c r="F18" s="25"/>
    </row>
    <row r="19" spans="1:14" ht="13.5" thickBot="1">
      <c r="A19" s="24" t="s">
        <v>38</v>
      </c>
      <c r="B19" s="2"/>
      <c r="C19" s="2"/>
      <c r="D19" s="2" t="s">
        <v>59</v>
      </c>
      <c r="E19" s="2"/>
      <c r="F19" s="25"/>
      <c r="H19" s="71" t="s">
        <v>30</v>
      </c>
      <c r="I19" s="77"/>
      <c r="J19" s="77"/>
      <c r="K19" s="77"/>
      <c r="L19" s="77"/>
      <c r="M19" s="77"/>
      <c r="N19" s="78"/>
    </row>
    <row r="20" spans="1:14" ht="13.5" thickTop="1">
      <c r="A20" s="24" t="s">
        <v>26</v>
      </c>
      <c r="B20" s="2" t="s">
        <v>122</v>
      </c>
      <c r="C20" s="2">
        <v>10</v>
      </c>
      <c r="D20" s="2" t="s">
        <v>7</v>
      </c>
      <c r="E20" s="2">
        <v>350</v>
      </c>
      <c r="F20" s="25" t="s">
        <v>37</v>
      </c>
      <c r="H20" s="4" t="s">
        <v>232</v>
      </c>
      <c r="I20" s="1" t="s">
        <v>10</v>
      </c>
      <c r="J20" s="1"/>
      <c r="K20" s="1">
        <f>J1/100</f>
        <v>0.35</v>
      </c>
      <c r="L20" s="1" t="s">
        <v>2</v>
      </c>
      <c r="M20" s="1">
        <f>K20*10</f>
        <v>3.5</v>
      </c>
      <c r="N20" s="8" t="s">
        <v>8</v>
      </c>
    </row>
    <row r="21" spans="1:14" ht="12.75">
      <c r="A21" s="24"/>
      <c r="B21" s="2" t="s">
        <v>97</v>
      </c>
      <c r="C21" s="2">
        <v>5</v>
      </c>
      <c r="D21" s="2" t="s">
        <v>7</v>
      </c>
      <c r="E21" s="2">
        <v>175</v>
      </c>
      <c r="F21" s="25" t="s">
        <v>37</v>
      </c>
      <c r="H21" s="4" t="s">
        <v>233</v>
      </c>
      <c r="I21" s="1" t="s">
        <v>11</v>
      </c>
      <c r="J21" s="1" t="s">
        <v>247</v>
      </c>
      <c r="K21" s="12">
        <f>J1</f>
        <v>35</v>
      </c>
      <c r="L21" s="1" t="s">
        <v>2</v>
      </c>
      <c r="M21" s="1">
        <f>K21/10</f>
        <v>3.5</v>
      </c>
      <c r="N21" s="8" t="s">
        <v>8</v>
      </c>
    </row>
    <row r="22" spans="1:14" ht="12.75" customHeight="1">
      <c r="A22" s="4"/>
      <c r="B22" s="1"/>
      <c r="C22" s="1"/>
      <c r="D22" s="2"/>
      <c r="E22" s="2"/>
      <c r="F22" s="26"/>
      <c r="H22" s="4" t="s">
        <v>234</v>
      </c>
      <c r="I22" s="1" t="s">
        <v>246</v>
      </c>
      <c r="J22" s="56" t="s">
        <v>85</v>
      </c>
      <c r="K22" s="12">
        <v>0.35</v>
      </c>
      <c r="L22" s="1" t="s">
        <v>2</v>
      </c>
      <c r="M22" s="1">
        <v>0.875</v>
      </c>
      <c r="N22" s="8" t="s">
        <v>8</v>
      </c>
    </row>
    <row r="23" spans="1:14" ht="12.75">
      <c r="A23" s="4" t="s">
        <v>202</v>
      </c>
      <c r="B23" s="1"/>
      <c r="C23" s="1"/>
      <c r="D23" s="2"/>
      <c r="E23" s="2"/>
      <c r="F23" s="8"/>
      <c r="H23" s="4" t="s">
        <v>235</v>
      </c>
      <c r="I23" s="1" t="s">
        <v>12</v>
      </c>
      <c r="J23" s="1" t="s">
        <v>13</v>
      </c>
      <c r="K23" s="1">
        <f>J1*5</f>
        <v>175</v>
      </c>
      <c r="L23" s="1" t="s">
        <v>2</v>
      </c>
      <c r="M23" s="1">
        <f>K23/25</f>
        <v>7</v>
      </c>
      <c r="N23" s="8" t="s">
        <v>8</v>
      </c>
    </row>
    <row r="24" spans="1:14" ht="13.5" thickBot="1">
      <c r="A24" s="9"/>
      <c r="B24" s="3"/>
      <c r="C24" s="3"/>
      <c r="D24" s="10"/>
      <c r="E24" s="10"/>
      <c r="F24" s="11"/>
      <c r="H24" s="4" t="s">
        <v>236</v>
      </c>
      <c r="I24" s="1" t="s">
        <v>31</v>
      </c>
      <c r="J24" s="1" t="s">
        <v>32</v>
      </c>
      <c r="K24" s="1" t="s">
        <v>170</v>
      </c>
      <c r="L24" s="1"/>
      <c r="M24" s="1">
        <v>1</v>
      </c>
      <c r="N24" s="8" t="s">
        <v>37</v>
      </c>
    </row>
    <row r="25" spans="8:14" ht="13.5" thickBot="1">
      <c r="H25" s="9" t="s">
        <v>237</v>
      </c>
      <c r="I25" s="3" t="s">
        <v>33</v>
      </c>
      <c r="J25" s="3" t="s">
        <v>34</v>
      </c>
      <c r="K25" s="3" t="s">
        <v>171</v>
      </c>
      <c r="L25" s="3"/>
      <c r="M25" s="3">
        <v>1</v>
      </c>
      <c r="N25" s="11" t="s">
        <v>37</v>
      </c>
    </row>
    <row r="26" spans="8:14" ht="13.5" thickBot="1">
      <c r="H26" s="3" t="s">
        <v>262</v>
      </c>
      <c r="I26" s="68" t="s">
        <v>263</v>
      </c>
      <c r="J26" s="68" t="s">
        <v>264</v>
      </c>
      <c r="K26" s="68" t="s">
        <v>272</v>
      </c>
      <c r="L26" s="69"/>
      <c r="M26" s="68" t="s">
        <v>287</v>
      </c>
      <c r="N26" s="8"/>
    </row>
  </sheetData>
  <sheetProtection/>
  <mergeCells count="4">
    <mergeCell ref="A3:F3"/>
    <mergeCell ref="H3:K3"/>
    <mergeCell ref="H13:N13"/>
    <mergeCell ref="H19:N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H27" sqref="H27:N27"/>
    </sheetView>
  </sheetViews>
  <sheetFormatPr defaultColWidth="9.140625" defaultRowHeight="12.75"/>
  <cols>
    <col min="1" max="1" width="17.57421875" style="5" customWidth="1"/>
    <col min="2" max="7" width="9.140625" style="5" customWidth="1"/>
    <col min="8" max="8" width="12.57421875" style="5" customWidth="1"/>
    <col min="9" max="9" width="9.57421875" style="5" customWidth="1"/>
    <col min="10" max="10" width="9.7109375" style="5" customWidth="1"/>
    <col min="11" max="16384" width="9.140625" style="5" customWidth="1"/>
  </cols>
  <sheetData>
    <row r="1" spans="9:13" ht="18">
      <c r="I1" s="34" t="s">
        <v>0</v>
      </c>
      <c r="J1" s="35">
        <v>30</v>
      </c>
      <c r="K1" s="34" t="s">
        <v>1</v>
      </c>
      <c r="L1" s="34"/>
      <c r="M1" s="34"/>
    </row>
    <row r="2" ht="13.5" thickBot="1"/>
    <row r="3" spans="1:14" ht="13.5" thickBot="1">
      <c r="A3" s="79" t="s">
        <v>14</v>
      </c>
      <c r="B3" s="80"/>
      <c r="C3" s="80"/>
      <c r="D3" s="80"/>
      <c r="E3" s="80"/>
      <c r="F3" s="81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4" t="s">
        <v>223</v>
      </c>
      <c r="B4" s="12">
        <v>5</v>
      </c>
      <c r="C4" s="12" t="s">
        <v>4</v>
      </c>
      <c r="D4" s="2" t="s">
        <v>6</v>
      </c>
      <c r="E4" s="59">
        <f>J1*B4</f>
        <v>150</v>
      </c>
      <c r="F4" s="37" t="s">
        <v>2</v>
      </c>
      <c r="H4" s="38" t="s">
        <v>190</v>
      </c>
      <c r="I4" s="32"/>
      <c r="J4" s="30" t="s">
        <v>6</v>
      </c>
      <c r="K4" s="39">
        <v>3</v>
      </c>
      <c r="L4" s="32"/>
      <c r="M4" s="32"/>
      <c r="N4" s="33"/>
    </row>
    <row r="5" spans="1:14" ht="12.75">
      <c r="A5" s="4" t="s">
        <v>224</v>
      </c>
      <c r="B5" s="12">
        <v>0.01</v>
      </c>
      <c r="C5" s="12" t="s">
        <v>4</v>
      </c>
      <c r="D5" s="2" t="s">
        <v>6</v>
      </c>
      <c r="E5" s="59">
        <f>B5*J1</f>
        <v>0.3</v>
      </c>
      <c r="F5" s="37" t="s">
        <v>2</v>
      </c>
      <c r="H5" s="4" t="s">
        <v>16</v>
      </c>
      <c r="I5" s="1"/>
      <c r="J5" s="2" t="s">
        <v>6</v>
      </c>
      <c r="K5" s="49" t="s">
        <v>58</v>
      </c>
      <c r="L5" s="1"/>
      <c r="M5" s="1"/>
      <c r="N5" s="8"/>
    </row>
    <row r="6" spans="1:14" ht="12.75">
      <c r="A6" s="4" t="s">
        <v>239</v>
      </c>
      <c r="B6" s="1">
        <v>1</v>
      </c>
      <c r="C6" s="1" t="s">
        <v>4</v>
      </c>
      <c r="D6" s="2" t="s">
        <v>6</v>
      </c>
      <c r="E6" s="59">
        <f>J1</f>
        <v>30</v>
      </c>
      <c r="F6" s="37" t="s">
        <v>2</v>
      </c>
      <c r="H6" s="4" t="s">
        <v>17</v>
      </c>
      <c r="I6" s="1" t="s">
        <v>9</v>
      </c>
      <c r="J6" s="2" t="s">
        <v>6</v>
      </c>
      <c r="K6" s="55" t="s">
        <v>180</v>
      </c>
      <c r="L6" s="1" t="s">
        <v>24</v>
      </c>
      <c r="M6" s="1" t="s">
        <v>121</v>
      </c>
      <c r="N6" s="8" t="s">
        <v>80</v>
      </c>
    </row>
    <row r="7" spans="1:14" ht="12.75">
      <c r="A7" s="4" t="s">
        <v>225</v>
      </c>
      <c r="B7" s="1">
        <v>0.5</v>
      </c>
      <c r="C7" s="1" t="s">
        <v>4</v>
      </c>
      <c r="D7" s="2" t="s">
        <v>6</v>
      </c>
      <c r="E7" s="59">
        <f>J1*B7</f>
        <v>15</v>
      </c>
      <c r="F7" s="37" t="s">
        <v>2</v>
      </c>
      <c r="H7" s="4" t="s">
        <v>18</v>
      </c>
      <c r="I7" s="1"/>
      <c r="J7" s="2" t="s">
        <v>6</v>
      </c>
      <c r="K7" s="49">
        <v>15</v>
      </c>
      <c r="L7" s="1" t="s">
        <v>86</v>
      </c>
      <c r="M7" s="1"/>
      <c r="N7" s="8"/>
    </row>
    <row r="8" spans="1:14" ht="12.75">
      <c r="A8" s="4" t="s">
        <v>226</v>
      </c>
      <c r="B8" s="1">
        <v>1</v>
      </c>
      <c r="C8" s="1" t="s">
        <v>5</v>
      </c>
      <c r="D8" s="2" t="s">
        <v>6</v>
      </c>
      <c r="E8" s="59">
        <f>J1*1</f>
        <v>30</v>
      </c>
      <c r="F8" s="37" t="s">
        <v>3</v>
      </c>
      <c r="H8" s="4" t="s">
        <v>191</v>
      </c>
      <c r="I8" s="1"/>
      <c r="J8" s="2" t="s">
        <v>6</v>
      </c>
      <c r="K8" s="53" t="s">
        <v>220</v>
      </c>
      <c r="L8" s="45"/>
      <c r="M8" s="45"/>
      <c r="N8" s="8"/>
    </row>
    <row r="9" spans="1:14" ht="12.75">
      <c r="A9" s="4" t="s">
        <v>227</v>
      </c>
      <c r="B9" s="1">
        <v>1</v>
      </c>
      <c r="C9" s="1" t="s">
        <v>5</v>
      </c>
      <c r="D9" s="2" t="s">
        <v>6</v>
      </c>
      <c r="E9" s="59">
        <v>30</v>
      </c>
      <c r="F9" s="37" t="s">
        <v>3</v>
      </c>
      <c r="H9" s="4" t="s">
        <v>182</v>
      </c>
      <c r="I9" s="1" t="s">
        <v>192</v>
      </c>
      <c r="J9" s="2" t="s">
        <v>6</v>
      </c>
      <c r="K9" s="49" t="s">
        <v>213</v>
      </c>
      <c r="L9" s="1" t="s">
        <v>194</v>
      </c>
      <c r="M9" s="1"/>
      <c r="N9" s="8"/>
    </row>
    <row r="10" spans="1:14" ht="12.75">
      <c r="A10" s="58" t="s">
        <v>248</v>
      </c>
      <c r="B10" s="1" t="s">
        <v>250</v>
      </c>
      <c r="C10" s="1" t="s">
        <v>249</v>
      </c>
      <c r="D10" s="1"/>
      <c r="E10" s="59"/>
      <c r="F10" s="37"/>
      <c r="H10" s="4"/>
      <c r="I10" s="1"/>
      <c r="J10" s="1"/>
      <c r="K10" s="49"/>
      <c r="L10" s="1"/>
      <c r="M10" s="1"/>
      <c r="N10" s="8"/>
    </row>
    <row r="11" spans="1:14" ht="13.5" thickBot="1">
      <c r="A11" s="4" t="s">
        <v>228</v>
      </c>
      <c r="B11" s="1">
        <v>0.04</v>
      </c>
      <c r="C11" s="1" t="s">
        <v>4</v>
      </c>
      <c r="D11" s="2" t="s">
        <v>6</v>
      </c>
      <c r="E11" s="59">
        <f>J1*B11</f>
        <v>1.2</v>
      </c>
      <c r="F11" s="37" t="s">
        <v>2</v>
      </c>
      <c r="H11" s="9" t="s">
        <v>221</v>
      </c>
      <c r="I11" s="3"/>
      <c r="J11" s="10" t="s">
        <v>6</v>
      </c>
      <c r="K11" s="54">
        <v>2500</v>
      </c>
      <c r="L11" s="3"/>
      <c r="M11" s="3"/>
      <c r="N11" s="11" t="s">
        <v>8</v>
      </c>
    </row>
    <row r="12" spans="1:6" ht="12.75">
      <c r="A12" s="4" t="s">
        <v>229</v>
      </c>
      <c r="B12" s="1">
        <v>2</v>
      </c>
      <c r="C12" s="1" t="s">
        <v>4</v>
      </c>
      <c r="D12" s="2" t="s">
        <v>6</v>
      </c>
      <c r="E12" s="59">
        <f>J1*B12</f>
        <v>60</v>
      </c>
      <c r="F12" s="37" t="s">
        <v>2</v>
      </c>
    </row>
    <row r="13" spans="1:6" ht="12.75">
      <c r="A13" s="4" t="s">
        <v>230</v>
      </c>
      <c r="B13" s="1">
        <v>2</v>
      </c>
      <c r="C13" s="1" t="s">
        <v>4</v>
      </c>
      <c r="D13" s="2" t="s">
        <v>6</v>
      </c>
      <c r="E13" s="59">
        <f>B13*J1</f>
        <v>60</v>
      </c>
      <c r="F13" s="37" t="s">
        <v>2</v>
      </c>
    </row>
    <row r="14" spans="1:14" ht="13.5" thickBot="1">
      <c r="A14" s="9" t="s">
        <v>231</v>
      </c>
      <c r="B14" s="1">
        <v>0.1</v>
      </c>
      <c r="C14" s="1" t="s">
        <v>4</v>
      </c>
      <c r="D14" s="2" t="s">
        <v>6</v>
      </c>
      <c r="E14" s="59">
        <f>J1*0.1</f>
        <v>3</v>
      </c>
      <c r="F14" s="37" t="s">
        <v>2</v>
      </c>
      <c r="H14" s="74" t="s">
        <v>19</v>
      </c>
      <c r="I14" s="75"/>
      <c r="J14" s="75"/>
      <c r="K14" s="75"/>
      <c r="L14" s="75"/>
      <c r="M14" s="75"/>
      <c r="N14" s="76"/>
    </row>
    <row r="15" spans="1:14" ht="13.5" thickBot="1">
      <c r="A15" s="9" t="s">
        <v>238</v>
      </c>
      <c r="B15" s="3">
        <v>0.15</v>
      </c>
      <c r="C15" s="3" t="s">
        <v>4</v>
      </c>
      <c r="D15" s="2" t="s">
        <v>6</v>
      </c>
      <c r="E15" s="60">
        <v>4.5</v>
      </c>
      <c r="F15" s="42" t="s">
        <v>2</v>
      </c>
      <c r="H15" s="4" t="s">
        <v>19</v>
      </c>
      <c r="I15" s="1">
        <v>75</v>
      </c>
      <c r="J15" s="1" t="s">
        <v>7</v>
      </c>
      <c r="K15" s="2" t="s">
        <v>6</v>
      </c>
      <c r="L15" s="2"/>
      <c r="M15" s="13">
        <f>I15*J1</f>
        <v>2250</v>
      </c>
      <c r="N15" s="8" t="s">
        <v>8</v>
      </c>
    </row>
    <row r="16" spans="8:14" ht="13.5" thickBot="1">
      <c r="H16" s="4"/>
      <c r="I16" s="1"/>
      <c r="J16" s="1"/>
      <c r="K16" s="2"/>
      <c r="L16" s="2"/>
      <c r="M16" s="13"/>
      <c r="N16" s="8"/>
    </row>
    <row r="17" spans="1:14" ht="13.5" thickBot="1">
      <c r="A17" s="16" t="s">
        <v>21</v>
      </c>
      <c r="B17" s="22"/>
      <c r="C17" s="22"/>
      <c r="D17" s="22"/>
      <c r="E17" s="22"/>
      <c r="F17" s="23"/>
      <c r="H17" s="4" t="s">
        <v>20</v>
      </c>
      <c r="I17" s="1"/>
      <c r="J17" s="1"/>
      <c r="K17" s="2" t="s">
        <v>6</v>
      </c>
      <c r="L17" s="2"/>
      <c r="M17" s="14">
        <f>M15*5%</f>
        <v>112.5</v>
      </c>
      <c r="N17" s="8" t="s">
        <v>8</v>
      </c>
    </row>
    <row r="18" spans="1:14" ht="14.25" thickBot="1" thickTop="1">
      <c r="A18" s="24"/>
      <c r="B18" s="2"/>
      <c r="C18" s="2"/>
      <c r="D18" s="2"/>
      <c r="E18" s="2"/>
      <c r="F18" s="25"/>
      <c r="H18" s="9" t="s">
        <v>22</v>
      </c>
      <c r="I18" s="3"/>
      <c r="J18" s="3"/>
      <c r="K18" s="10" t="s">
        <v>6</v>
      </c>
      <c r="L18" s="10"/>
      <c r="M18" s="15">
        <f>M15*15%</f>
        <v>337.5</v>
      </c>
      <c r="N18" s="11" t="s">
        <v>8</v>
      </c>
    </row>
    <row r="19" spans="1:6" ht="13.5" thickBot="1">
      <c r="A19" s="24" t="s">
        <v>38</v>
      </c>
      <c r="B19" s="2"/>
      <c r="C19" s="2"/>
      <c r="D19" s="2" t="s">
        <v>57</v>
      </c>
      <c r="E19" s="2"/>
      <c r="F19" s="25"/>
    </row>
    <row r="20" spans="1:14" ht="13.5" thickBot="1">
      <c r="A20" s="24" t="s">
        <v>26</v>
      </c>
      <c r="B20" s="2" t="s">
        <v>101</v>
      </c>
      <c r="C20" s="2">
        <v>10</v>
      </c>
      <c r="D20" s="2" t="s">
        <v>7</v>
      </c>
      <c r="E20" s="2">
        <v>300</v>
      </c>
      <c r="F20" s="25" t="s">
        <v>37</v>
      </c>
      <c r="H20" s="71" t="s">
        <v>30</v>
      </c>
      <c r="I20" s="77"/>
      <c r="J20" s="77"/>
      <c r="K20" s="77"/>
      <c r="L20" s="77"/>
      <c r="M20" s="77"/>
      <c r="N20" s="78"/>
    </row>
    <row r="21" spans="1:14" ht="13.5" thickTop="1">
      <c r="A21" s="24"/>
      <c r="B21" s="2" t="s">
        <v>97</v>
      </c>
      <c r="C21" s="2">
        <v>5</v>
      </c>
      <c r="D21" s="2" t="s">
        <v>7</v>
      </c>
      <c r="E21" s="2">
        <v>150</v>
      </c>
      <c r="F21" s="25" t="s">
        <v>37</v>
      </c>
      <c r="H21" s="4" t="s">
        <v>232</v>
      </c>
      <c r="I21" s="1" t="s">
        <v>10</v>
      </c>
      <c r="J21" s="1"/>
      <c r="K21" s="1">
        <f>J1/100</f>
        <v>0.3</v>
      </c>
      <c r="L21" s="1" t="s">
        <v>2</v>
      </c>
      <c r="M21" s="1">
        <f>K21*10</f>
        <v>3</v>
      </c>
      <c r="N21" s="8" t="s">
        <v>8</v>
      </c>
    </row>
    <row r="22" spans="1:14" ht="12.75">
      <c r="A22" s="4"/>
      <c r="B22" s="1"/>
      <c r="C22" s="1"/>
      <c r="D22" s="2"/>
      <c r="E22" s="2"/>
      <c r="F22" s="26"/>
      <c r="H22" s="4" t="s">
        <v>233</v>
      </c>
      <c r="I22" s="1" t="s">
        <v>11</v>
      </c>
      <c r="J22" s="1" t="s">
        <v>247</v>
      </c>
      <c r="K22" s="12">
        <f>J1</f>
        <v>30</v>
      </c>
      <c r="L22" s="1" t="s">
        <v>2</v>
      </c>
      <c r="M22" s="1">
        <f>K22/10</f>
        <v>3</v>
      </c>
      <c r="N22" s="8" t="s">
        <v>8</v>
      </c>
    </row>
    <row r="23" spans="1:14" ht="12.75" customHeight="1">
      <c r="A23" s="4" t="s">
        <v>202</v>
      </c>
      <c r="B23" s="1"/>
      <c r="C23" s="1"/>
      <c r="D23" s="2"/>
      <c r="E23" s="2"/>
      <c r="F23" s="8"/>
      <c r="H23" s="4" t="s">
        <v>234</v>
      </c>
      <c r="I23" s="1" t="s">
        <v>246</v>
      </c>
      <c r="J23" s="56" t="s">
        <v>85</v>
      </c>
      <c r="K23" s="12">
        <v>0.3</v>
      </c>
      <c r="L23" s="1" t="s">
        <v>2</v>
      </c>
      <c r="M23" s="1">
        <v>0.75</v>
      </c>
      <c r="N23" s="8" t="s">
        <v>8</v>
      </c>
    </row>
    <row r="24" spans="1:14" ht="13.5" thickBot="1">
      <c r="A24" s="9"/>
      <c r="B24" s="3"/>
      <c r="C24" s="3"/>
      <c r="D24" s="10"/>
      <c r="E24" s="10"/>
      <c r="F24" s="11"/>
      <c r="H24" s="4" t="s">
        <v>235</v>
      </c>
      <c r="I24" s="1" t="s">
        <v>12</v>
      </c>
      <c r="J24" s="1" t="s">
        <v>13</v>
      </c>
      <c r="K24" s="1">
        <f>J1*5</f>
        <v>150</v>
      </c>
      <c r="L24" s="1" t="s">
        <v>2</v>
      </c>
      <c r="M24" s="1">
        <f>K24/25</f>
        <v>6</v>
      </c>
      <c r="N24" s="8" t="s">
        <v>8</v>
      </c>
    </row>
    <row r="25" spans="8:14" ht="12.75">
      <c r="H25" s="4" t="s">
        <v>236</v>
      </c>
      <c r="I25" s="1" t="s">
        <v>31</v>
      </c>
      <c r="J25" s="1" t="s">
        <v>32</v>
      </c>
      <c r="K25" s="1" t="s">
        <v>168</v>
      </c>
      <c r="L25" s="1"/>
      <c r="M25" s="1">
        <v>1</v>
      </c>
      <c r="N25" s="8" t="s">
        <v>37</v>
      </c>
    </row>
    <row r="26" spans="8:14" ht="13.5" thickBot="1">
      <c r="H26" s="9" t="s">
        <v>237</v>
      </c>
      <c r="I26" s="3" t="s">
        <v>33</v>
      </c>
      <c r="J26" s="3" t="s">
        <v>34</v>
      </c>
      <c r="K26" s="3" t="s">
        <v>169</v>
      </c>
      <c r="L26" s="3"/>
      <c r="M26" s="3">
        <v>1</v>
      </c>
      <c r="N26" s="11" t="s">
        <v>37</v>
      </c>
    </row>
    <row r="27" spans="8:14" ht="13.5" thickBot="1">
      <c r="H27" s="3" t="s">
        <v>262</v>
      </c>
      <c r="I27" s="68" t="s">
        <v>263</v>
      </c>
      <c r="J27" s="68" t="s">
        <v>264</v>
      </c>
      <c r="K27" s="68" t="s">
        <v>272</v>
      </c>
      <c r="L27" s="69"/>
      <c r="M27" s="68" t="s">
        <v>286</v>
      </c>
      <c r="N27" s="8"/>
    </row>
  </sheetData>
  <sheetProtection/>
  <mergeCells count="4">
    <mergeCell ref="A3:F3"/>
    <mergeCell ref="H3:K3"/>
    <mergeCell ref="H14:N14"/>
    <mergeCell ref="H20:N20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B1">
      <selection activeCell="H26" sqref="H26:N26"/>
    </sheetView>
  </sheetViews>
  <sheetFormatPr defaultColWidth="9.140625" defaultRowHeight="12.75"/>
  <cols>
    <col min="1" max="1" width="17.57421875" style="5" customWidth="1"/>
    <col min="2" max="7" width="9.140625" style="5" customWidth="1"/>
    <col min="8" max="8" width="11.8515625" style="5" customWidth="1"/>
    <col min="9" max="9" width="9.7109375" style="5" customWidth="1"/>
    <col min="10" max="10" width="9.57421875" style="5" customWidth="1"/>
    <col min="11" max="16384" width="9.140625" style="5" customWidth="1"/>
  </cols>
  <sheetData>
    <row r="1" spans="9:13" ht="18">
      <c r="I1" s="34" t="s">
        <v>0</v>
      </c>
      <c r="J1" s="35">
        <v>25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4" t="s">
        <v>223</v>
      </c>
      <c r="B4" s="12">
        <v>5</v>
      </c>
      <c r="C4" s="12" t="s">
        <v>4</v>
      </c>
      <c r="D4" s="2" t="s">
        <v>6</v>
      </c>
      <c r="E4" s="59">
        <f>J1*B4</f>
        <v>125</v>
      </c>
      <c r="F4" s="37" t="s">
        <v>2</v>
      </c>
      <c r="H4" s="38" t="s">
        <v>190</v>
      </c>
      <c r="I4" s="32"/>
      <c r="J4" s="30" t="s">
        <v>6</v>
      </c>
      <c r="K4" s="39">
        <v>2.5</v>
      </c>
      <c r="L4" s="32"/>
      <c r="M4" s="32"/>
      <c r="N4" s="33"/>
    </row>
    <row r="5" spans="1:14" ht="12.75">
      <c r="A5" s="4" t="s">
        <v>224</v>
      </c>
      <c r="B5" s="12">
        <v>0.01</v>
      </c>
      <c r="C5" s="12" t="s">
        <v>4</v>
      </c>
      <c r="D5" s="2" t="s">
        <v>6</v>
      </c>
      <c r="E5" s="59">
        <f>B5*J1</f>
        <v>0.25</v>
      </c>
      <c r="F5" s="37" t="s">
        <v>2</v>
      </c>
      <c r="H5" s="4" t="s">
        <v>16</v>
      </c>
      <c r="I5" s="1"/>
      <c r="J5" s="2" t="s">
        <v>6</v>
      </c>
      <c r="K5" s="49" t="s">
        <v>54</v>
      </c>
      <c r="L5" s="1"/>
      <c r="M5" s="1"/>
      <c r="N5" s="8"/>
    </row>
    <row r="6" spans="1:14" ht="12.75">
      <c r="A6" s="4" t="s">
        <v>239</v>
      </c>
      <c r="B6" s="1">
        <v>1</v>
      </c>
      <c r="C6" s="1" t="s">
        <v>4</v>
      </c>
      <c r="D6" s="2" t="s">
        <v>6</v>
      </c>
      <c r="E6" s="59">
        <f>J1</f>
        <v>25</v>
      </c>
      <c r="F6" s="37" t="s">
        <v>2</v>
      </c>
      <c r="H6" s="4" t="s">
        <v>17</v>
      </c>
      <c r="I6" s="1" t="s">
        <v>9</v>
      </c>
      <c r="J6" s="2" t="s">
        <v>6</v>
      </c>
      <c r="K6" s="55" t="s">
        <v>117</v>
      </c>
      <c r="L6" s="1" t="s">
        <v>24</v>
      </c>
      <c r="M6" s="1" t="s">
        <v>120</v>
      </c>
      <c r="N6" s="8" t="s">
        <v>80</v>
      </c>
    </row>
    <row r="7" spans="1:14" ht="12.75">
      <c r="A7" s="4" t="s">
        <v>225</v>
      </c>
      <c r="B7" s="1">
        <v>0.5</v>
      </c>
      <c r="C7" s="1" t="s">
        <v>4</v>
      </c>
      <c r="D7" s="2" t="s">
        <v>6</v>
      </c>
      <c r="E7" s="59">
        <f>J1*B7</f>
        <v>12.5</v>
      </c>
      <c r="F7" s="37" t="s">
        <v>2</v>
      </c>
      <c r="H7" s="4" t="s">
        <v>18</v>
      </c>
      <c r="I7" s="1"/>
      <c r="J7" s="2" t="s">
        <v>6</v>
      </c>
      <c r="K7" s="49">
        <v>16</v>
      </c>
      <c r="L7" s="1" t="s">
        <v>86</v>
      </c>
      <c r="M7" s="1"/>
      <c r="N7" s="8"/>
    </row>
    <row r="8" spans="1:14" ht="12.75">
      <c r="A8" s="4" t="s">
        <v>226</v>
      </c>
      <c r="B8" s="1">
        <v>1</v>
      </c>
      <c r="C8" s="1" t="s">
        <v>5</v>
      </c>
      <c r="D8" s="2" t="s">
        <v>6</v>
      </c>
      <c r="E8" s="59">
        <f>J1*1</f>
        <v>25</v>
      </c>
      <c r="F8" s="37" t="s">
        <v>3</v>
      </c>
      <c r="H8" s="4" t="s">
        <v>191</v>
      </c>
      <c r="I8" s="1"/>
      <c r="J8" s="2" t="s">
        <v>6</v>
      </c>
      <c r="K8" s="53" t="s">
        <v>220</v>
      </c>
      <c r="L8" s="45"/>
      <c r="M8" s="45"/>
      <c r="N8" s="8"/>
    </row>
    <row r="9" spans="1:14" ht="12.75">
      <c r="A9" s="4" t="s">
        <v>227</v>
      </c>
      <c r="B9" s="1">
        <v>1</v>
      </c>
      <c r="C9" s="1" t="s">
        <v>5</v>
      </c>
      <c r="D9" s="2" t="s">
        <v>6</v>
      </c>
      <c r="E9" s="59">
        <v>25</v>
      </c>
      <c r="F9" s="37" t="s">
        <v>3</v>
      </c>
      <c r="H9" s="4" t="s">
        <v>182</v>
      </c>
      <c r="I9" s="1" t="s">
        <v>192</v>
      </c>
      <c r="J9" s="2" t="s">
        <v>6</v>
      </c>
      <c r="K9" s="49" t="s">
        <v>212</v>
      </c>
      <c r="L9" s="1" t="s">
        <v>194</v>
      </c>
      <c r="M9" s="1"/>
      <c r="N9" s="8"/>
    </row>
    <row r="10" spans="1:14" ht="12.75">
      <c r="A10" s="58" t="s">
        <v>248</v>
      </c>
      <c r="B10" s="1" t="s">
        <v>250</v>
      </c>
      <c r="C10" s="1" t="s">
        <v>249</v>
      </c>
      <c r="D10" s="1"/>
      <c r="E10" s="59"/>
      <c r="F10" s="37"/>
      <c r="H10" s="4"/>
      <c r="I10" s="1"/>
      <c r="J10" s="1"/>
      <c r="K10" s="49"/>
      <c r="L10" s="1"/>
      <c r="M10" s="1"/>
      <c r="N10" s="8"/>
    </row>
    <row r="11" spans="1:14" ht="13.5" thickBot="1">
      <c r="A11" s="4" t="s">
        <v>228</v>
      </c>
      <c r="B11" s="1">
        <v>0.04</v>
      </c>
      <c r="C11" s="1" t="s">
        <v>4</v>
      </c>
      <c r="D11" s="2" t="s">
        <v>6</v>
      </c>
      <c r="E11" s="59">
        <f>J1*B11</f>
        <v>1</v>
      </c>
      <c r="F11" s="37" t="s">
        <v>2</v>
      </c>
      <c r="H11" s="9" t="s">
        <v>221</v>
      </c>
      <c r="I11" s="3"/>
      <c r="J11" s="10" t="s">
        <v>6</v>
      </c>
      <c r="K11" s="54">
        <v>2200</v>
      </c>
      <c r="L11" s="3"/>
      <c r="M11" s="3"/>
      <c r="N11" s="11" t="s">
        <v>8</v>
      </c>
    </row>
    <row r="12" spans="1:6" ht="12.75">
      <c r="A12" s="4" t="s">
        <v>229</v>
      </c>
      <c r="B12" s="1">
        <v>2</v>
      </c>
      <c r="C12" s="1" t="s">
        <v>4</v>
      </c>
      <c r="D12" s="2" t="s">
        <v>6</v>
      </c>
      <c r="E12" s="59">
        <f>J1*B12</f>
        <v>50</v>
      </c>
      <c r="F12" s="37" t="s">
        <v>2</v>
      </c>
    </row>
    <row r="13" spans="1:6" ht="12.75">
      <c r="A13" s="4" t="s">
        <v>230</v>
      </c>
      <c r="B13" s="1">
        <v>2</v>
      </c>
      <c r="C13" s="1" t="s">
        <v>4</v>
      </c>
      <c r="D13" s="2" t="s">
        <v>6</v>
      </c>
      <c r="E13" s="59">
        <f>B13*J1</f>
        <v>50</v>
      </c>
      <c r="F13" s="37" t="s">
        <v>2</v>
      </c>
    </row>
    <row r="14" spans="1:14" ht="13.5" thickBot="1">
      <c r="A14" s="9" t="s">
        <v>231</v>
      </c>
      <c r="B14" s="3">
        <v>0.1</v>
      </c>
      <c r="C14" s="3" t="s">
        <v>4</v>
      </c>
      <c r="D14" s="2" t="s">
        <v>6</v>
      </c>
      <c r="E14" s="60">
        <f>J1*0.1</f>
        <v>2.5</v>
      </c>
      <c r="F14" s="42" t="s">
        <v>2</v>
      </c>
      <c r="H14" s="74" t="s">
        <v>19</v>
      </c>
      <c r="I14" s="75"/>
      <c r="J14" s="75"/>
      <c r="K14" s="75"/>
      <c r="L14" s="75"/>
      <c r="M14" s="75"/>
      <c r="N14" s="76"/>
    </row>
    <row r="15" spans="8:14" ht="13.5" thickBot="1">
      <c r="H15" s="4" t="s">
        <v>19</v>
      </c>
      <c r="I15" s="1">
        <v>80</v>
      </c>
      <c r="J15" s="1" t="s">
        <v>7</v>
      </c>
      <c r="K15" s="2" t="s">
        <v>6</v>
      </c>
      <c r="L15" s="2"/>
      <c r="M15" s="13">
        <f>I15*J1</f>
        <v>2000</v>
      </c>
      <c r="N15" s="8" t="s">
        <v>8</v>
      </c>
    </row>
    <row r="16" spans="1:14" ht="13.5" thickBot="1">
      <c r="A16" s="16" t="s">
        <v>21</v>
      </c>
      <c r="B16" s="22"/>
      <c r="C16" s="22"/>
      <c r="D16" s="22"/>
      <c r="E16" s="22"/>
      <c r="F16" s="23"/>
      <c r="H16" s="4" t="s">
        <v>20</v>
      </c>
      <c r="I16" s="1"/>
      <c r="J16" s="1"/>
      <c r="K16" s="2" t="s">
        <v>6</v>
      </c>
      <c r="L16" s="2"/>
      <c r="M16" s="14">
        <f>M15*5%</f>
        <v>100</v>
      </c>
      <c r="N16" s="8" t="s">
        <v>8</v>
      </c>
    </row>
    <row r="17" spans="1:14" ht="14.25" thickBot="1" thickTop="1">
      <c r="A17" s="24"/>
      <c r="B17" s="2"/>
      <c r="C17" s="2"/>
      <c r="D17" s="2"/>
      <c r="E17" s="2"/>
      <c r="F17" s="25"/>
      <c r="H17" s="9" t="s">
        <v>22</v>
      </c>
      <c r="I17" s="3"/>
      <c r="J17" s="3"/>
      <c r="K17" s="10" t="s">
        <v>6</v>
      </c>
      <c r="L17" s="10"/>
      <c r="M17" s="15">
        <f>M15*15%</f>
        <v>300</v>
      </c>
      <c r="N17" s="11" t="s">
        <v>8</v>
      </c>
    </row>
    <row r="18" spans="1:6" ht="13.5" thickBot="1">
      <c r="A18" s="24" t="s">
        <v>38</v>
      </c>
      <c r="B18" s="2"/>
      <c r="C18" s="2"/>
      <c r="D18" s="2" t="s">
        <v>56</v>
      </c>
      <c r="E18" s="2"/>
      <c r="F18" s="25"/>
    </row>
    <row r="19" spans="1:14" ht="13.5" thickBot="1">
      <c r="A19" s="24" t="s">
        <v>26</v>
      </c>
      <c r="B19" s="2" t="s">
        <v>101</v>
      </c>
      <c r="C19" s="2">
        <v>10</v>
      </c>
      <c r="D19" s="2" t="s">
        <v>7</v>
      </c>
      <c r="E19" s="2">
        <v>250</v>
      </c>
      <c r="F19" s="25" t="s">
        <v>37</v>
      </c>
      <c r="H19" s="71" t="s">
        <v>30</v>
      </c>
      <c r="I19" s="77"/>
      <c r="J19" s="77"/>
      <c r="K19" s="77"/>
      <c r="L19" s="77"/>
      <c r="M19" s="77"/>
      <c r="N19" s="78"/>
    </row>
    <row r="20" spans="1:14" ht="13.5" thickTop="1">
      <c r="A20" s="24"/>
      <c r="B20" s="2" t="s">
        <v>97</v>
      </c>
      <c r="C20" s="2">
        <v>5</v>
      </c>
      <c r="D20" s="2" t="s">
        <v>7</v>
      </c>
      <c r="E20" s="2">
        <v>125</v>
      </c>
      <c r="F20" s="25" t="s">
        <v>37</v>
      </c>
      <c r="H20" s="4" t="s">
        <v>232</v>
      </c>
      <c r="I20" s="1" t="s">
        <v>10</v>
      </c>
      <c r="J20" s="1"/>
      <c r="K20" s="1">
        <f>J1/100</f>
        <v>0.25</v>
      </c>
      <c r="L20" s="1" t="s">
        <v>2</v>
      </c>
      <c r="M20" s="1">
        <f>K20*10</f>
        <v>2.5</v>
      </c>
      <c r="N20" s="8" t="s">
        <v>8</v>
      </c>
    </row>
    <row r="21" spans="1:14" ht="12.75">
      <c r="A21" s="4"/>
      <c r="B21" s="1"/>
      <c r="C21" s="1"/>
      <c r="D21" s="2"/>
      <c r="E21" s="2"/>
      <c r="F21" s="26"/>
      <c r="H21" s="4" t="s">
        <v>233</v>
      </c>
      <c r="I21" s="1" t="s">
        <v>11</v>
      </c>
      <c r="J21" s="1" t="s">
        <v>247</v>
      </c>
      <c r="K21" s="12">
        <f>J1</f>
        <v>25</v>
      </c>
      <c r="L21" s="1" t="s">
        <v>2</v>
      </c>
      <c r="M21" s="1">
        <f>K21/10</f>
        <v>2.5</v>
      </c>
      <c r="N21" s="8" t="s">
        <v>8</v>
      </c>
    </row>
    <row r="22" spans="1:14" ht="12.75" customHeight="1">
      <c r="A22" s="4" t="s">
        <v>202</v>
      </c>
      <c r="B22" s="1"/>
      <c r="C22" s="1"/>
      <c r="D22" s="2"/>
      <c r="E22" s="2"/>
      <c r="F22" s="8"/>
      <c r="H22" s="4" t="s">
        <v>234</v>
      </c>
      <c r="I22" s="1" t="s">
        <v>246</v>
      </c>
      <c r="J22" s="56" t="s">
        <v>85</v>
      </c>
      <c r="K22" s="12">
        <v>0.25</v>
      </c>
      <c r="L22" s="1" t="s">
        <v>2</v>
      </c>
      <c r="M22" s="1">
        <v>0.625</v>
      </c>
      <c r="N22" s="8" t="s">
        <v>8</v>
      </c>
    </row>
    <row r="23" spans="1:14" ht="13.5" thickBot="1">
      <c r="A23" s="9"/>
      <c r="B23" s="3"/>
      <c r="C23" s="3"/>
      <c r="D23" s="10"/>
      <c r="E23" s="10"/>
      <c r="F23" s="11"/>
      <c r="H23" s="4" t="s">
        <v>235</v>
      </c>
      <c r="I23" s="1" t="s">
        <v>12</v>
      </c>
      <c r="J23" s="1" t="s">
        <v>13</v>
      </c>
      <c r="K23" s="1">
        <f>J1*5</f>
        <v>125</v>
      </c>
      <c r="L23" s="1" t="s">
        <v>2</v>
      </c>
      <c r="M23" s="1">
        <f>K23/25</f>
        <v>5</v>
      </c>
      <c r="N23" s="8" t="s">
        <v>8</v>
      </c>
    </row>
    <row r="24" spans="8:14" ht="12.75">
      <c r="H24" s="4" t="s">
        <v>236</v>
      </c>
      <c r="I24" s="1" t="s">
        <v>31</v>
      </c>
      <c r="J24" s="1" t="s">
        <v>32</v>
      </c>
      <c r="K24" s="1" t="s">
        <v>166</v>
      </c>
      <c r="L24" s="1"/>
      <c r="M24" s="1" t="s">
        <v>55</v>
      </c>
      <c r="N24" s="8"/>
    </row>
    <row r="25" spans="8:14" ht="13.5" thickBot="1">
      <c r="H25" s="9" t="s">
        <v>237</v>
      </c>
      <c r="I25" s="3" t="s">
        <v>33</v>
      </c>
      <c r="J25" s="3" t="s">
        <v>34</v>
      </c>
      <c r="K25" s="3" t="s">
        <v>167</v>
      </c>
      <c r="L25" s="3"/>
      <c r="M25" s="3"/>
      <c r="N25" s="11"/>
    </row>
    <row r="26" spans="8:14" ht="13.5" thickBot="1">
      <c r="H26" s="3" t="s">
        <v>262</v>
      </c>
      <c r="I26" s="68" t="s">
        <v>263</v>
      </c>
      <c r="J26" s="68" t="s">
        <v>264</v>
      </c>
      <c r="K26" s="68" t="s">
        <v>272</v>
      </c>
      <c r="L26" s="69"/>
      <c r="M26" s="68" t="s">
        <v>285</v>
      </c>
      <c r="N26" s="8"/>
    </row>
  </sheetData>
  <sheetProtection/>
  <mergeCells count="4">
    <mergeCell ref="A3:F3"/>
    <mergeCell ref="H3:K3"/>
    <mergeCell ref="H14:N14"/>
    <mergeCell ref="H19:N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H26" sqref="H26:N26"/>
    </sheetView>
  </sheetViews>
  <sheetFormatPr defaultColWidth="9.140625" defaultRowHeight="12.75"/>
  <cols>
    <col min="1" max="1" width="18.00390625" style="5" customWidth="1"/>
    <col min="2" max="7" width="9.140625" style="5" customWidth="1"/>
    <col min="8" max="8" width="12.28125" style="5" customWidth="1"/>
    <col min="9" max="9" width="9.140625" style="5" customWidth="1"/>
    <col min="10" max="10" width="9.8515625" style="5" customWidth="1"/>
    <col min="11" max="16384" width="9.140625" style="5" customWidth="1"/>
  </cols>
  <sheetData>
    <row r="1" spans="9:13" ht="18">
      <c r="I1" s="34" t="s">
        <v>0</v>
      </c>
      <c r="J1" s="35">
        <v>20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4" t="s">
        <v>223</v>
      </c>
      <c r="B4" s="12">
        <v>5</v>
      </c>
      <c r="C4" s="12" t="s">
        <v>4</v>
      </c>
      <c r="D4" s="2" t="s">
        <v>6</v>
      </c>
      <c r="E4" s="59">
        <f>J1*B4</f>
        <v>100</v>
      </c>
      <c r="F4" s="37" t="s">
        <v>2</v>
      </c>
      <c r="H4" s="38" t="s">
        <v>190</v>
      </c>
      <c r="I4" s="32"/>
      <c r="J4" s="30" t="s">
        <v>6</v>
      </c>
      <c r="K4" s="39">
        <v>2</v>
      </c>
      <c r="L4" s="32"/>
      <c r="M4" s="32"/>
      <c r="N4" s="33"/>
    </row>
    <row r="5" spans="1:14" ht="12.75">
      <c r="A5" s="4" t="s">
        <v>224</v>
      </c>
      <c r="B5" s="12">
        <v>0.01</v>
      </c>
      <c r="C5" s="12" t="s">
        <v>4</v>
      </c>
      <c r="D5" s="2" t="s">
        <v>6</v>
      </c>
      <c r="E5" s="59">
        <f>B5*J1</f>
        <v>0.2</v>
      </c>
      <c r="F5" s="37" t="s">
        <v>2</v>
      </c>
      <c r="H5" s="4" t="s">
        <v>16</v>
      </c>
      <c r="I5" s="1"/>
      <c r="J5" s="2" t="s">
        <v>6</v>
      </c>
      <c r="K5" s="49" t="s">
        <v>54</v>
      </c>
      <c r="L5" s="1"/>
      <c r="M5" s="1"/>
      <c r="N5" s="8"/>
    </row>
    <row r="6" spans="1:14" ht="12.75">
      <c r="A6" s="4" t="s">
        <v>239</v>
      </c>
      <c r="B6" s="1">
        <v>1</v>
      </c>
      <c r="C6" s="1" t="s">
        <v>4</v>
      </c>
      <c r="D6" s="2" t="s">
        <v>6</v>
      </c>
      <c r="E6" s="59">
        <f>J1</f>
        <v>20</v>
      </c>
      <c r="F6" s="37" t="s">
        <v>2</v>
      </c>
      <c r="H6" s="4" t="s">
        <v>17</v>
      </c>
      <c r="I6" s="1" t="s">
        <v>9</v>
      </c>
      <c r="J6" s="2" t="s">
        <v>6</v>
      </c>
      <c r="K6" s="55" t="s">
        <v>117</v>
      </c>
      <c r="L6" s="1" t="s">
        <v>24</v>
      </c>
      <c r="M6" s="1" t="s">
        <v>119</v>
      </c>
      <c r="N6" s="8" t="s">
        <v>80</v>
      </c>
    </row>
    <row r="7" spans="1:14" ht="12.75">
      <c r="A7" s="4" t="s">
        <v>225</v>
      </c>
      <c r="B7" s="1">
        <v>0.5</v>
      </c>
      <c r="C7" s="1" t="s">
        <v>4</v>
      </c>
      <c r="D7" s="2" t="s">
        <v>6</v>
      </c>
      <c r="E7" s="59">
        <f>J1*B7</f>
        <v>10</v>
      </c>
      <c r="F7" s="37" t="s">
        <v>2</v>
      </c>
      <c r="H7" s="4" t="s">
        <v>18</v>
      </c>
      <c r="I7" s="1"/>
      <c r="J7" s="2" t="s">
        <v>6</v>
      </c>
      <c r="K7" s="49">
        <v>18</v>
      </c>
      <c r="L7" s="1" t="s">
        <v>86</v>
      </c>
      <c r="M7" s="1"/>
      <c r="N7" s="8"/>
    </row>
    <row r="8" spans="1:14" ht="12.75">
      <c r="A8" s="4" t="s">
        <v>226</v>
      </c>
      <c r="B8" s="1">
        <v>1</v>
      </c>
      <c r="C8" s="1" t="s">
        <v>5</v>
      </c>
      <c r="D8" s="2" t="s">
        <v>6</v>
      </c>
      <c r="E8" s="59">
        <f>J1*1</f>
        <v>20</v>
      </c>
      <c r="F8" s="37" t="s">
        <v>3</v>
      </c>
      <c r="H8" s="4" t="s">
        <v>191</v>
      </c>
      <c r="I8" s="1"/>
      <c r="J8" s="2" t="s">
        <v>6</v>
      </c>
      <c r="K8" s="53" t="s">
        <v>251</v>
      </c>
      <c r="L8" s="45"/>
      <c r="M8" s="45"/>
      <c r="N8" s="8"/>
    </row>
    <row r="9" spans="1:14" ht="12.75">
      <c r="A9" s="4" t="s">
        <v>227</v>
      </c>
      <c r="B9" s="1">
        <v>1</v>
      </c>
      <c r="C9" s="1" t="s">
        <v>5</v>
      </c>
      <c r="D9" s="2" t="s">
        <v>6</v>
      </c>
      <c r="E9" s="59">
        <v>20</v>
      </c>
      <c r="F9" s="37" t="s">
        <v>3</v>
      </c>
      <c r="H9" s="4"/>
      <c r="I9" s="1"/>
      <c r="J9" s="1"/>
      <c r="K9" s="53"/>
      <c r="L9" s="45"/>
      <c r="M9" s="45"/>
      <c r="N9" s="8"/>
    </row>
    <row r="10" spans="1:14" ht="12.75">
      <c r="A10" s="58" t="s">
        <v>248</v>
      </c>
      <c r="B10" s="1" t="s">
        <v>250</v>
      </c>
      <c r="C10" s="1" t="s">
        <v>249</v>
      </c>
      <c r="D10" s="1"/>
      <c r="E10" s="59"/>
      <c r="F10" s="37"/>
      <c r="H10" s="4" t="s">
        <v>182</v>
      </c>
      <c r="I10" s="1" t="s">
        <v>192</v>
      </c>
      <c r="J10" s="2" t="s">
        <v>6</v>
      </c>
      <c r="K10" s="49" t="s">
        <v>211</v>
      </c>
      <c r="L10" s="1" t="s">
        <v>194</v>
      </c>
      <c r="M10" s="1"/>
      <c r="N10" s="8"/>
    </row>
    <row r="11" spans="1:14" ht="13.5" thickBot="1">
      <c r="A11" s="4" t="s">
        <v>228</v>
      </c>
      <c r="B11" s="1">
        <v>0.04</v>
      </c>
      <c r="C11" s="1" t="s">
        <v>4</v>
      </c>
      <c r="D11" s="2" t="s">
        <v>6</v>
      </c>
      <c r="E11" s="59">
        <f>J1*B11</f>
        <v>0.8</v>
      </c>
      <c r="F11" s="37" t="s">
        <v>2</v>
      </c>
      <c r="H11" s="9" t="s">
        <v>221</v>
      </c>
      <c r="I11" s="3"/>
      <c r="J11" s="10" t="s">
        <v>6</v>
      </c>
      <c r="K11" s="54">
        <v>2000</v>
      </c>
      <c r="L11" s="3"/>
      <c r="M11" s="3"/>
      <c r="N11" s="11" t="s">
        <v>8</v>
      </c>
    </row>
    <row r="12" spans="1:6" ht="12.75">
      <c r="A12" s="4" t="s">
        <v>229</v>
      </c>
      <c r="B12" s="1">
        <v>2</v>
      </c>
      <c r="C12" s="1" t="s">
        <v>4</v>
      </c>
      <c r="D12" s="2" t="s">
        <v>6</v>
      </c>
      <c r="E12" s="59">
        <f>J1*B12</f>
        <v>40</v>
      </c>
      <c r="F12" s="37" t="s">
        <v>2</v>
      </c>
    </row>
    <row r="13" spans="1:6" ht="12.75">
      <c r="A13" s="4" t="s">
        <v>230</v>
      </c>
      <c r="B13" s="1">
        <v>2</v>
      </c>
      <c r="C13" s="1" t="s">
        <v>4</v>
      </c>
      <c r="D13" s="2" t="s">
        <v>6</v>
      </c>
      <c r="E13" s="59">
        <f>B13*J1</f>
        <v>40</v>
      </c>
      <c r="F13" s="37" t="s">
        <v>2</v>
      </c>
    </row>
    <row r="14" spans="1:14" ht="13.5" thickBot="1">
      <c r="A14" s="9" t="s">
        <v>231</v>
      </c>
      <c r="B14" s="3">
        <v>0.1</v>
      </c>
      <c r="C14" s="3" t="s">
        <v>4</v>
      </c>
      <c r="D14" s="2" t="s">
        <v>6</v>
      </c>
      <c r="E14" s="60">
        <f>J1*0.1</f>
        <v>2</v>
      </c>
      <c r="F14" s="42" t="s">
        <v>2</v>
      </c>
      <c r="H14" s="74" t="s">
        <v>19</v>
      </c>
      <c r="I14" s="75"/>
      <c r="J14" s="75"/>
      <c r="K14" s="75"/>
      <c r="L14" s="75"/>
      <c r="M14" s="75"/>
      <c r="N14" s="76"/>
    </row>
    <row r="15" spans="8:14" ht="13.5" thickBot="1">
      <c r="H15" s="4" t="s">
        <v>19</v>
      </c>
      <c r="I15" s="1">
        <v>80</v>
      </c>
      <c r="J15" s="1" t="s">
        <v>7</v>
      </c>
      <c r="K15" s="2" t="s">
        <v>6</v>
      </c>
      <c r="L15" s="2"/>
      <c r="M15" s="13">
        <f>I15*J1</f>
        <v>1600</v>
      </c>
      <c r="N15" s="8" t="s">
        <v>8</v>
      </c>
    </row>
    <row r="16" spans="1:14" ht="13.5" thickBot="1">
      <c r="A16" s="16" t="s">
        <v>21</v>
      </c>
      <c r="B16" s="22"/>
      <c r="C16" s="22"/>
      <c r="D16" s="22"/>
      <c r="E16" s="22"/>
      <c r="F16" s="23"/>
      <c r="H16" s="4" t="s">
        <v>20</v>
      </c>
      <c r="I16" s="1"/>
      <c r="J16" s="1"/>
      <c r="K16" s="2" t="s">
        <v>6</v>
      </c>
      <c r="L16" s="2"/>
      <c r="M16" s="14">
        <f>M15*5%</f>
        <v>80</v>
      </c>
      <c r="N16" s="8" t="s">
        <v>8</v>
      </c>
    </row>
    <row r="17" spans="1:14" ht="14.25" thickBot="1" thickTop="1">
      <c r="A17" s="24"/>
      <c r="B17" s="2"/>
      <c r="C17" s="2"/>
      <c r="D17" s="2"/>
      <c r="E17" s="2"/>
      <c r="F17" s="25"/>
      <c r="H17" s="9" t="s">
        <v>22</v>
      </c>
      <c r="I17" s="3"/>
      <c r="J17" s="3"/>
      <c r="K17" s="10" t="s">
        <v>6</v>
      </c>
      <c r="L17" s="10"/>
      <c r="M17" s="15">
        <f>M15*15%</f>
        <v>240</v>
      </c>
      <c r="N17" s="11" t="s">
        <v>8</v>
      </c>
    </row>
    <row r="18" spans="1:6" ht="13.5" thickBot="1">
      <c r="A18" s="24" t="s">
        <v>38</v>
      </c>
      <c r="B18" s="2"/>
      <c r="C18" s="2"/>
      <c r="D18" s="2" t="s">
        <v>53</v>
      </c>
      <c r="E18" s="2"/>
      <c r="F18" s="25"/>
    </row>
    <row r="19" spans="1:14" ht="13.5" thickBot="1">
      <c r="A19" s="24" t="s">
        <v>26</v>
      </c>
      <c r="B19" s="2" t="s">
        <v>101</v>
      </c>
      <c r="C19" s="2">
        <v>10</v>
      </c>
      <c r="D19" s="2" t="s">
        <v>7</v>
      </c>
      <c r="E19" s="2">
        <v>200</v>
      </c>
      <c r="F19" s="25" t="s">
        <v>37</v>
      </c>
      <c r="H19" s="71" t="s">
        <v>30</v>
      </c>
      <c r="I19" s="77"/>
      <c r="J19" s="77"/>
      <c r="K19" s="77"/>
      <c r="L19" s="77"/>
      <c r="M19" s="77"/>
      <c r="N19" s="78"/>
    </row>
    <row r="20" spans="1:14" ht="13.5" thickTop="1">
      <c r="A20" s="24"/>
      <c r="B20" s="2" t="s">
        <v>97</v>
      </c>
      <c r="C20" s="2">
        <v>5</v>
      </c>
      <c r="D20" s="2" t="s">
        <v>7</v>
      </c>
      <c r="E20" s="2">
        <v>100</v>
      </c>
      <c r="F20" s="25" t="s">
        <v>37</v>
      </c>
      <c r="H20" s="4" t="s">
        <v>232</v>
      </c>
      <c r="I20" s="1" t="s">
        <v>10</v>
      </c>
      <c r="J20" s="1"/>
      <c r="K20" s="1">
        <f>J1/100</f>
        <v>0.2</v>
      </c>
      <c r="L20" s="1" t="s">
        <v>2</v>
      </c>
      <c r="M20" s="1">
        <f>K20*10</f>
        <v>2</v>
      </c>
      <c r="N20" s="8" t="s">
        <v>8</v>
      </c>
    </row>
    <row r="21" spans="1:14" ht="12.75">
      <c r="A21" s="4"/>
      <c r="B21" s="1"/>
      <c r="C21" s="1"/>
      <c r="D21" s="2"/>
      <c r="E21" s="2"/>
      <c r="F21" s="26"/>
      <c r="H21" s="4" t="s">
        <v>233</v>
      </c>
      <c r="I21" s="1" t="s">
        <v>11</v>
      </c>
      <c r="J21" s="1" t="s">
        <v>247</v>
      </c>
      <c r="K21" s="12">
        <f>J1</f>
        <v>20</v>
      </c>
      <c r="L21" s="1" t="s">
        <v>2</v>
      </c>
      <c r="M21" s="1">
        <f>K21/10</f>
        <v>2</v>
      </c>
      <c r="N21" s="8" t="s">
        <v>8</v>
      </c>
    </row>
    <row r="22" spans="1:14" ht="12.75" customHeight="1">
      <c r="A22" s="4" t="s">
        <v>202</v>
      </c>
      <c r="B22" s="1"/>
      <c r="C22" s="1"/>
      <c r="D22" s="2"/>
      <c r="E22" s="2"/>
      <c r="F22" s="8"/>
      <c r="H22" s="4" t="s">
        <v>234</v>
      </c>
      <c r="I22" s="1" t="s">
        <v>246</v>
      </c>
      <c r="J22" s="56" t="s">
        <v>85</v>
      </c>
      <c r="K22" s="12">
        <v>0.2</v>
      </c>
      <c r="L22" s="1" t="s">
        <v>2</v>
      </c>
      <c r="M22" s="1">
        <v>0.5</v>
      </c>
      <c r="N22" s="8" t="s">
        <v>8</v>
      </c>
    </row>
    <row r="23" spans="1:14" ht="13.5" thickBot="1">
      <c r="A23" s="9"/>
      <c r="B23" s="3"/>
      <c r="C23" s="3"/>
      <c r="D23" s="10"/>
      <c r="E23" s="10"/>
      <c r="F23" s="11"/>
      <c r="H23" s="4" t="s">
        <v>235</v>
      </c>
      <c r="I23" s="1" t="s">
        <v>12</v>
      </c>
      <c r="J23" s="1" t="s">
        <v>13</v>
      </c>
      <c r="K23" s="1">
        <f>J1*5</f>
        <v>100</v>
      </c>
      <c r="L23" s="1" t="s">
        <v>2</v>
      </c>
      <c r="M23" s="1">
        <f>K23/25</f>
        <v>4</v>
      </c>
      <c r="N23" s="8" t="s">
        <v>8</v>
      </c>
    </row>
    <row r="24" spans="8:14" ht="12.75">
      <c r="H24" s="4" t="s">
        <v>236</v>
      </c>
      <c r="I24" s="1" t="s">
        <v>31</v>
      </c>
      <c r="J24" s="1" t="s">
        <v>32</v>
      </c>
      <c r="K24" s="1" t="s">
        <v>164</v>
      </c>
      <c r="L24" s="1"/>
      <c r="M24" s="1">
        <v>1</v>
      </c>
      <c r="N24" s="8" t="s">
        <v>37</v>
      </c>
    </row>
    <row r="25" spans="8:14" ht="13.5" thickBot="1">
      <c r="H25" s="9" t="s">
        <v>237</v>
      </c>
      <c r="I25" s="3" t="s">
        <v>33</v>
      </c>
      <c r="J25" s="3" t="s">
        <v>34</v>
      </c>
      <c r="K25" s="3" t="s">
        <v>165</v>
      </c>
      <c r="L25" s="3"/>
      <c r="M25" s="3"/>
      <c r="N25" s="11"/>
    </row>
    <row r="26" spans="8:13" ht="13.5" thickBot="1">
      <c r="H26" s="3" t="s">
        <v>262</v>
      </c>
      <c r="I26" s="68" t="s">
        <v>263</v>
      </c>
      <c r="J26" s="68" t="s">
        <v>264</v>
      </c>
      <c r="K26" s="68" t="s">
        <v>272</v>
      </c>
      <c r="L26" s="69"/>
      <c r="M26" s="68" t="s">
        <v>284</v>
      </c>
    </row>
  </sheetData>
  <sheetProtection/>
  <mergeCells count="4">
    <mergeCell ref="A3:F3"/>
    <mergeCell ref="H3:K3"/>
    <mergeCell ref="H14:N14"/>
    <mergeCell ref="H19:N1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H26" sqref="H26:N26"/>
    </sheetView>
  </sheetViews>
  <sheetFormatPr defaultColWidth="9.140625" defaultRowHeight="12.75"/>
  <cols>
    <col min="1" max="1" width="17.421875" style="5" customWidth="1"/>
    <col min="2" max="7" width="9.140625" style="5" customWidth="1"/>
    <col min="8" max="8" width="12.28125" style="5" customWidth="1"/>
    <col min="9" max="9" width="9.57421875" style="5" customWidth="1"/>
    <col min="10" max="10" width="10.140625" style="5" customWidth="1"/>
    <col min="11" max="16384" width="9.140625" style="5" customWidth="1"/>
  </cols>
  <sheetData>
    <row r="1" spans="9:13" ht="18">
      <c r="I1" s="34" t="s">
        <v>0</v>
      </c>
      <c r="J1" s="35">
        <v>19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4" t="s">
        <v>223</v>
      </c>
      <c r="B4" s="12">
        <v>5</v>
      </c>
      <c r="C4" s="12" t="s">
        <v>4</v>
      </c>
      <c r="D4" s="2" t="s">
        <v>6</v>
      </c>
      <c r="E4" s="59">
        <f>J1*B4</f>
        <v>95</v>
      </c>
      <c r="F4" s="37" t="s">
        <v>2</v>
      </c>
      <c r="H4" s="38" t="s">
        <v>190</v>
      </c>
      <c r="I4" s="32"/>
      <c r="J4" s="30" t="s">
        <v>6</v>
      </c>
      <c r="K4" s="39">
        <v>2</v>
      </c>
      <c r="L4" s="32"/>
      <c r="M4" s="32"/>
      <c r="N4" s="33"/>
    </row>
    <row r="5" spans="1:14" ht="12.75">
      <c r="A5" s="4" t="s">
        <v>224</v>
      </c>
      <c r="B5" s="12">
        <v>0.01</v>
      </c>
      <c r="C5" s="12" t="s">
        <v>4</v>
      </c>
      <c r="D5" s="2" t="s">
        <v>6</v>
      </c>
      <c r="E5" s="59">
        <v>0.2</v>
      </c>
      <c r="F5" s="37" t="s">
        <v>2</v>
      </c>
      <c r="H5" s="4" t="s">
        <v>16</v>
      </c>
      <c r="I5" s="1"/>
      <c r="J5" s="2" t="s">
        <v>6</v>
      </c>
      <c r="K5" s="1" t="s">
        <v>49</v>
      </c>
      <c r="L5" s="1"/>
      <c r="M5" s="1"/>
      <c r="N5" s="8"/>
    </row>
    <row r="6" spans="1:14" ht="12.75">
      <c r="A6" s="4" t="s">
        <v>239</v>
      </c>
      <c r="B6" s="1">
        <v>1</v>
      </c>
      <c r="C6" s="1" t="s">
        <v>4</v>
      </c>
      <c r="D6" s="2" t="s">
        <v>6</v>
      </c>
      <c r="E6" s="59">
        <f>J1</f>
        <v>19</v>
      </c>
      <c r="F6" s="37" t="s">
        <v>2</v>
      </c>
      <c r="H6" s="4" t="s">
        <v>17</v>
      </c>
      <c r="I6" s="1" t="s">
        <v>9</v>
      </c>
      <c r="J6" s="2" t="s">
        <v>6</v>
      </c>
      <c r="K6" s="40" t="s">
        <v>117</v>
      </c>
      <c r="L6" s="1" t="s">
        <v>24</v>
      </c>
      <c r="M6" s="1" t="s">
        <v>116</v>
      </c>
      <c r="N6" s="8" t="s">
        <v>80</v>
      </c>
    </row>
    <row r="7" spans="1:14" ht="12.75">
      <c r="A7" s="4" t="s">
        <v>225</v>
      </c>
      <c r="B7" s="1">
        <v>0.5</v>
      </c>
      <c r="C7" s="1" t="s">
        <v>4</v>
      </c>
      <c r="D7" s="2" t="s">
        <v>6</v>
      </c>
      <c r="E7" s="59">
        <f>J1*B7</f>
        <v>9.5</v>
      </c>
      <c r="F7" s="37" t="s">
        <v>2</v>
      </c>
      <c r="H7" s="4" t="s">
        <v>18</v>
      </c>
      <c r="I7" s="1"/>
      <c r="J7" s="2" t="s">
        <v>6</v>
      </c>
      <c r="K7" s="1" t="s">
        <v>118</v>
      </c>
      <c r="L7" s="1" t="s">
        <v>86</v>
      </c>
      <c r="M7" s="1"/>
      <c r="N7" s="8"/>
    </row>
    <row r="8" spans="1:14" ht="12.75">
      <c r="A8" s="4" t="s">
        <v>226</v>
      </c>
      <c r="B8" s="1">
        <v>1</v>
      </c>
      <c r="C8" s="1" t="s">
        <v>5</v>
      </c>
      <c r="D8" s="2" t="s">
        <v>6</v>
      </c>
      <c r="E8" s="59">
        <f>J1*1</f>
        <v>19</v>
      </c>
      <c r="F8" s="37" t="s">
        <v>3</v>
      </c>
      <c r="H8" s="4" t="s">
        <v>191</v>
      </c>
      <c r="I8" s="1"/>
      <c r="J8" s="2" t="s">
        <v>6</v>
      </c>
      <c r="K8" s="41" t="s">
        <v>240</v>
      </c>
      <c r="L8" s="45"/>
      <c r="M8" s="45"/>
      <c r="N8" s="8"/>
    </row>
    <row r="9" spans="1:14" ht="12.75">
      <c r="A9" s="4" t="s">
        <v>227</v>
      </c>
      <c r="B9" s="1">
        <v>1</v>
      </c>
      <c r="C9" s="1" t="s">
        <v>5</v>
      </c>
      <c r="D9" s="2" t="s">
        <v>6</v>
      </c>
      <c r="E9" s="59">
        <v>19</v>
      </c>
      <c r="F9" s="37" t="s">
        <v>3</v>
      </c>
      <c r="H9" s="4" t="s">
        <v>182</v>
      </c>
      <c r="I9" s="1" t="s">
        <v>192</v>
      </c>
      <c r="J9" s="2" t="s">
        <v>6</v>
      </c>
      <c r="K9" s="1" t="s">
        <v>210</v>
      </c>
      <c r="L9" s="1" t="s">
        <v>194</v>
      </c>
      <c r="M9" s="1"/>
      <c r="N9" s="8"/>
    </row>
    <row r="10" spans="1:14" ht="12.75">
      <c r="A10" s="58" t="s">
        <v>248</v>
      </c>
      <c r="B10" s="1" t="s">
        <v>250</v>
      </c>
      <c r="C10" s="1" t="s">
        <v>249</v>
      </c>
      <c r="D10" s="1"/>
      <c r="E10" s="59"/>
      <c r="F10" s="37"/>
      <c r="H10" s="4"/>
      <c r="I10" s="1"/>
      <c r="J10" s="1"/>
      <c r="K10" s="1"/>
      <c r="L10" s="1"/>
      <c r="M10" s="1"/>
      <c r="N10" s="8"/>
    </row>
    <row r="11" spans="1:14" ht="13.5" thickBot="1">
      <c r="A11" s="4" t="s">
        <v>228</v>
      </c>
      <c r="B11" s="1">
        <v>0.04</v>
      </c>
      <c r="C11" s="1" t="s">
        <v>4</v>
      </c>
      <c r="D11" s="2" t="s">
        <v>6</v>
      </c>
      <c r="E11" s="59">
        <f>J1*B11</f>
        <v>0.76</v>
      </c>
      <c r="F11" s="37" t="s">
        <v>2</v>
      </c>
      <c r="H11" s="9" t="s">
        <v>221</v>
      </c>
      <c r="I11" s="3"/>
      <c r="J11" s="10" t="s">
        <v>6</v>
      </c>
      <c r="K11" s="54">
        <v>1800</v>
      </c>
      <c r="L11" s="3"/>
      <c r="M11" s="3"/>
      <c r="N11" s="11" t="s">
        <v>8</v>
      </c>
    </row>
    <row r="12" spans="1:6" ht="12.75">
      <c r="A12" s="4" t="s">
        <v>229</v>
      </c>
      <c r="B12" s="1">
        <v>2</v>
      </c>
      <c r="C12" s="1" t="s">
        <v>4</v>
      </c>
      <c r="D12" s="2" t="s">
        <v>6</v>
      </c>
      <c r="E12" s="59">
        <f>J1*B12</f>
        <v>38</v>
      </c>
      <c r="F12" s="37" t="s">
        <v>2</v>
      </c>
    </row>
    <row r="13" spans="1:6" ht="12.75">
      <c r="A13" s="4" t="s">
        <v>230</v>
      </c>
      <c r="B13" s="1">
        <v>2</v>
      </c>
      <c r="C13" s="1" t="s">
        <v>4</v>
      </c>
      <c r="D13" s="2" t="s">
        <v>6</v>
      </c>
      <c r="E13" s="59">
        <f>B13*J1</f>
        <v>38</v>
      </c>
      <c r="F13" s="37" t="s">
        <v>2</v>
      </c>
    </row>
    <row r="14" spans="1:14" ht="13.5" thickBot="1">
      <c r="A14" s="9" t="s">
        <v>231</v>
      </c>
      <c r="B14" s="3">
        <v>0.1</v>
      </c>
      <c r="C14" s="3" t="s">
        <v>4</v>
      </c>
      <c r="D14" s="2" t="s">
        <v>6</v>
      </c>
      <c r="E14" s="60">
        <f>J1*0.1</f>
        <v>1.9000000000000001</v>
      </c>
      <c r="F14" s="42" t="s">
        <v>2</v>
      </c>
      <c r="H14" s="74" t="s">
        <v>19</v>
      </c>
      <c r="I14" s="75"/>
      <c r="J14" s="75"/>
      <c r="K14" s="75"/>
      <c r="L14" s="75"/>
      <c r="M14" s="75"/>
      <c r="N14" s="76"/>
    </row>
    <row r="15" spans="5:14" ht="13.5" thickBot="1">
      <c r="E15" s="64"/>
      <c r="H15" s="4" t="s">
        <v>19</v>
      </c>
      <c r="I15" s="1">
        <v>85</v>
      </c>
      <c r="J15" s="1" t="s">
        <v>7</v>
      </c>
      <c r="K15" s="2" t="s">
        <v>6</v>
      </c>
      <c r="L15" s="2"/>
      <c r="M15" s="13">
        <f>I15*J1</f>
        <v>1615</v>
      </c>
      <c r="N15" s="8" t="s">
        <v>8</v>
      </c>
    </row>
    <row r="16" spans="1:14" ht="13.5" thickBot="1">
      <c r="A16" s="16" t="s">
        <v>21</v>
      </c>
      <c r="B16" s="22"/>
      <c r="C16" s="22"/>
      <c r="D16" s="22"/>
      <c r="E16" s="22"/>
      <c r="F16" s="23"/>
      <c r="H16" s="4" t="s">
        <v>20</v>
      </c>
      <c r="I16" s="1"/>
      <c r="J16" s="1"/>
      <c r="K16" s="2" t="s">
        <v>6</v>
      </c>
      <c r="L16" s="2"/>
      <c r="M16" s="14">
        <f>M15*5%</f>
        <v>80.75</v>
      </c>
      <c r="N16" s="8" t="s">
        <v>8</v>
      </c>
    </row>
    <row r="17" spans="1:14" ht="14.25" thickBot="1" thickTop="1">
      <c r="A17" s="24"/>
      <c r="B17" s="2"/>
      <c r="C17" s="2"/>
      <c r="D17" s="2"/>
      <c r="E17" s="2"/>
      <c r="F17" s="25"/>
      <c r="H17" s="9" t="s">
        <v>22</v>
      </c>
      <c r="I17" s="3"/>
      <c r="J17" s="3"/>
      <c r="K17" s="10" t="s">
        <v>6</v>
      </c>
      <c r="L17" s="10"/>
      <c r="M17" s="15">
        <f>M15*15%</f>
        <v>242.25</v>
      </c>
      <c r="N17" s="11" t="s">
        <v>8</v>
      </c>
    </row>
    <row r="18" spans="1:6" ht="13.5" thickBot="1">
      <c r="A18" s="24" t="s">
        <v>38</v>
      </c>
      <c r="B18" s="2"/>
      <c r="C18" s="2"/>
      <c r="D18" s="2" t="s">
        <v>52</v>
      </c>
      <c r="E18" s="2"/>
      <c r="F18" s="25"/>
    </row>
    <row r="19" spans="1:14" ht="13.5" thickBot="1">
      <c r="A19" s="24" t="s">
        <v>26</v>
      </c>
      <c r="B19" s="2" t="s">
        <v>101</v>
      </c>
      <c r="C19" s="2">
        <v>10</v>
      </c>
      <c r="D19" s="2" t="s">
        <v>7</v>
      </c>
      <c r="E19" s="2">
        <v>190</v>
      </c>
      <c r="F19" s="25" t="s">
        <v>37</v>
      </c>
      <c r="H19" s="71" t="s">
        <v>30</v>
      </c>
      <c r="I19" s="77"/>
      <c r="J19" s="77"/>
      <c r="K19" s="77"/>
      <c r="L19" s="77"/>
      <c r="M19" s="77"/>
      <c r="N19" s="78"/>
    </row>
    <row r="20" spans="1:14" ht="13.5" thickTop="1">
      <c r="A20" s="24"/>
      <c r="B20" s="2" t="s">
        <v>97</v>
      </c>
      <c r="C20" s="2">
        <v>5</v>
      </c>
      <c r="D20" s="2" t="s">
        <v>7</v>
      </c>
      <c r="E20" s="2">
        <v>95</v>
      </c>
      <c r="F20" s="25" t="s">
        <v>37</v>
      </c>
      <c r="H20" s="4" t="s">
        <v>232</v>
      </c>
      <c r="I20" s="1" t="s">
        <v>10</v>
      </c>
      <c r="J20" s="1"/>
      <c r="K20" s="1">
        <f>J1/100</f>
        <v>0.19</v>
      </c>
      <c r="L20" s="1" t="s">
        <v>2</v>
      </c>
      <c r="M20" s="1">
        <f>K20*10</f>
        <v>1.9</v>
      </c>
      <c r="N20" s="8" t="s">
        <v>8</v>
      </c>
    </row>
    <row r="21" spans="1:14" ht="12.75">
      <c r="A21" s="4"/>
      <c r="B21" s="1"/>
      <c r="C21" s="1"/>
      <c r="D21" s="2"/>
      <c r="E21" s="2"/>
      <c r="F21" s="26"/>
      <c r="H21" s="4" t="s">
        <v>233</v>
      </c>
      <c r="I21" s="1" t="s">
        <v>11</v>
      </c>
      <c r="J21" s="1" t="s">
        <v>247</v>
      </c>
      <c r="K21" s="12">
        <f>J1</f>
        <v>19</v>
      </c>
      <c r="L21" s="1" t="s">
        <v>2</v>
      </c>
      <c r="M21" s="1">
        <f>K21/10</f>
        <v>1.9</v>
      </c>
      <c r="N21" s="8" t="s">
        <v>8</v>
      </c>
    </row>
    <row r="22" spans="1:14" ht="12.75" customHeight="1">
      <c r="A22" s="4" t="s">
        <v>202</v>
      </c>
      <c r="B22" s="1"/>
      <c r="C22" s="1"/>
      <c r="D22" s="2"/>
      <c r="E22" s="2"/>
      <c r="F22" s="8"/>
      <c r="H22" s="4" t="s">
        <v>234</v>
      </c>
      <c r="I22" s="1" t="s">
        <v>246</v>
      </c>
      <c r="J22" s="56" t="s">
        <v>85</v>
      </c>
      <c r="K22" s="12">
        <v>0.19</v>
      </c>
      <c r="L22" s="1" t="s">
        <v>2</v>
      </c>
      <c r="M22" s="1">
        <v>0.475</v>
      </c>
      <c r="N22" s="8" t="s">
        <v>8</v>
      </c>
    </row>
    <row r="23" spans="1:14" ht="13.5" thickBot="1">
      <c r="A23" s="9"/>
      <c r="B23" s="3"/>
      <c r="C23" s="3"/>
      <c r="D23" s="10"/>
      <c r="E23" s="10"/>
      <c r="F23" s="11"/>
      <c r="H23" s="4" t="s">
        <v>235</v>
      </c>
      <c r="I23" s="1" t="s">
        <v>12</v>
      </c>
      <c r="J23" s="1" t="s">
        <v>13</v>
      </c>
      <c r="K23" s="1">
        <f>J1*5</f>
        <v>95</v>
      </c>
      <c r="L23" s="1" t="s">
        <v>2</v>
      </c>
      <c r="M23" s="1">
        <f>K23/25</f>
        <v>3.8</v>
      </c>
      <c r="N23" s="8" t="s">
        <v>8</v>
      </c>
    </row>
    <row r="24" spans="8:14" ht="12.75">
      <c r="H24" s="4" t="s">
        <v>236</v>
      </c>
      <c r="I24" s="1" t="s">
        <v>31</v>
      </c>
      <c r="J24" s="1" t="s">
        <v>32</v>
      </c>
      <c r="K24" s="1" t="s">
        <v>161</v>
      </c>
      <c r="L24" s="1" t="s">
        <v>163</v>
      </c>
      <c r="M24" s="1">
        <v>0.5</v>
      </c>
      <c r="N24" s="8" t="s">
        <v>37</v>
      </c>
    </row>
    <row r="25" spans="8:14" ht="13.5" thickBot="1">
      <c r="H25" s="9" t="s">
        <v>237</v>
      </c>
      <c r="I25" s="3" t="s">
        <v>33</v>
      </c>
      <c r="J25" s="3" t="s">
        <v>34</v>
      </c>
      <c r="K25" s="3" t="s">
        <v>162</v>
      </c>
      <c r="L25" s="3"/>
      <c r="M25" s="3"/>
      <c r="N25" s="11"/>
    </row>
    <row r="26" spans="8:13" ht="13.5" thickBot="1">
      <c r="H26" s="3" t="s">
        <v>262</v>
      </c>
      <c r="I26" s="68" t="s">
        <v>263</v>
      </c>
      <c r="J26" s="68" t="s">
        <v>264</v>
      </c>
      <c r="K26" s="68" t="s">
        <v>272</v>
      </c>
      <c r="L26" s="69"/>
      <c r="M26" s="68" t="s">
        <v>283</v>
      </c>
    </row>
  </sheetData>
  <sheetProtection/>
  <mergeCells count="4">
    <mergeCell ref="A3:F3"/>
    <mergeCell ref="H3:K3"/>
    <mergeCell ref="H14:N14"/>
    <mergeCell ref="H19:N1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H26" sqref="H26:M26"/>
    </sheetView>
  </sheetViews>
  <sheetFormatPr defaultColWidth="9.140625" defaultRowHeight="12.75"/>
  <cols>
    <col min="1" max="1" width="18.00390625" style="5" customWidth="1"/>
    <col min="2" max="7" width="9.140625" style="5" customWidth="1"/>
    <col min="8" max="8" width="12.57421875" style="5" customWidth="1"/>
    <col min="9" max="9" width="9.140625" style="5" customWidth="1"/>
    <col min="10" max="10" width="9.7109375" style="5" customWidth="1"/>
    <col min="11" max="16384" width="9.140625" style="5" customWidth="1"/>
  </cols>
  <sheetData>
    <row r="1" spans="9:13" ht="18">
      <c r="I1" s="34" t="s">
        <v>0</v>
      </c>
      <c r="J1" s="35">
        <v>18</v>
      </c>
      <c r="K1" s="34" t="s">
        <v>1</v>
      </c>
      <c r="L1" s="34"/>
      <c r="M1" s="34"/>
    </row>
    <row r="2" ht="13.5" thickBot="1"/>
    <row r="3" spans="1:14" ht="13.5" thickBot="1">
      <c r="A3" s="71" t="s">
        <v>14</v>
      </c>
      <c r="B3" s="72"/>
      <c r="C3" s="72"/>
      <c r="D3" s="72"/>
      <c r="E3" s="72"/>
      <c r="F3" s="73"/>
      <c r="H3" s="71" t="s">
        <v>15</v>
      </c>
      <c r="I3" s="72"/>
      <c r="J3" s="72"/>
      <c r="K3" s="72"/>
      <c r="L3" s="17"/>
      <c r="M3" s="17"/>
      <c r="N3" s="18"/>
    </row>
    <row r="4" spans="1:14" ht="13.5" thickTop="1">
      <c r="A4" s="4" t="s">
        <v>223</v>
      </c>
      <c r="B4" s="12">
        <v>5</v>
      </c>
      <c r="C4" s="12" t="s">
        <v>4</v>
      </c>
      <c r="D4" s="2" t="s">
        <v>6</v>
      </c>
      <c r="E4" s="59">
        <f>J1*B4</f>
        <v>90</v>
      </c>
      <c r="F4" s="37" t="s">
        <v>2</v>
      </c>
      <c r="H4" s="38" t="s">
        <v>190</v>
      </c>
      <c r="I4" s="32"/>
      <c r="J4" s="30" t="s">
        <v>6</v>
      </c>
      <c r="K4" s="39">
        <v>2</v>
      </c>
      <c r="L4" s="32"/>
      <c r="M4" s="32"/>
      <c r="N4" s="33"/>
    </row>
    <row r="5" spans="1:14" ht="12.75">
      <c r="A5" s="4" t="s">
        <v>224</v>
      </c>
      <c r="B5" s="12">
        <v>0.01</v>
      </c>
      <c r="C5" s="12" t="s">
        <v>4</v>
      </c>
      <c r="D5" s="2" t="s">
        <v>6</v>
      </c>
      <c r="E5" s="59">
        <v>0.2</v>
      </c>
      <c r="F5" s="37" t="s">
        <v>2</v>
      </c>
      <c r="H5" s="4" t="s">
        <v>16</v>
      </c>
      <c r="I5" s="1"/>
      <c r="J5" s="2" t="s">
        <v>6</v>
      </c>
      <c r="K5" s="1" t="s">
        <v>49</v>
      </c>
      <c r="L5" s="1"/>
      <c r="M5" s="1"/>
      <c r="N5" s="8"/>
    </row>
    <row r="6" spans="1:14" ht="12.75">
      <c r="A6" s="4" t="s">
        <v>239</v>
      </c>
      <c r="B6" s="1">
        <v>1</v>
      </c>
      <c r="C6" s="1" t="s">
        <v>4</v>
      </c>
      <c r="D6" s="2" t="s">
        <v>6</v>
      </c>
      <c r="E6" s="59">
        <f>J1</f>
        <v>18</v>
      </c>
      <c r="F6" s="37" t="s">
        <v>2</v>
      </c>
      <c r="H6" s="4" t="s">
        <v>17</v>
      </c>
      <c r="I6" s="1" t="s">
        <v>9</v>
      </c>
      <c r="J6" s="2" t="s">
        <v>6</v>
      </c>
      <c r="K6" s="40" t="s">
        <v>115</v>
      </c>
      <c r="L6" s="1" t="s">
        <v>24</v>
      </c>
      <c r="M6" s="1" t="s">
        <v>116</v>
      </c>
      <c r="N6" s="8" t="s">
        <v>80</v>
      </c>
    </row>
    <row r="7" spans="1:14" ht="12.75">
      <c r="A7" s="4" t="s">
        <v>225</v>
      </c>
      <c r="B7" s="1">
        <v>0.5</v>
      </c>
      <c r="C7" s="1" t="s">
        <v>4</v>
      </c>
      <c r="D7" s="2" t="s">
        <v>6</v>
      </c>
      <c r="E7" s="59">
        <f>J1*B7</f>
        <v>9</v>
      </c>
      <c r="F7" s="37" t="s">
        <v>2</v>
      </c>
      <c r="H7" s="4" t="s">
        <v>18</v>
      </c>
      <c r="I7" s="1"/>
      <c r="J7" s="2" t="s">
        <v>6</v>
      </c>
      <c r="K7" s="1" t="s">
        <v>100</v>
      </c>
      <c r="L7" s="1" t="s">
        <v>86</v>
      </c>
      <c r="M7" s="1"/>
      <c r="N7" s="8"/>
    </row>
    <row r="8" spans="1:14" ht="12.75">
      <c r="A8" s="4" t="s">
        <v>226</v>
      </c>
      <c r="B8" s="1">
        <v>1</v>
      </c>
      <c r="C8" s="1" t="s">
        <v>5</v>
      </c>
      <c r="D8" s="2" t="s">
        <v>6</v>
      </c>
      <c r="E8" s="59">
        <f>J1*1</f>
        <v>18</v>
      </c>
      <c r="F8" s="37" t="s">
        <v>3</v>
      </c>
      <c r="H8" s="4" t="s">
        <v>191</v>
      </c>
      <c r="I8" s="1"/>
      <c r="J8" s="2" t="s">
        <v>6</v>
      </c>
      <c r="K8" s="41" t="s">
        <v>240</v>
      </c>
      <c r="L8" s="45"/>
      <c r="M8" s="45"/>
      <c r="N8" s="8"/>
    </row>
    <row r="9" spans="1:14" ht="12.75">
      <c r="A9" s="4" t="s">
        <v>227</v>
      </c>
      <c r="B9" s="1">
        <v>1</v>
      </c>
      <c r="C9" s="1" t="s">
        <v>5</v>
      </c>
      <c r="D9" s="2" t="s">
        <v>6</v>
      </c>
      <c r="E9" s="59">
        <v>18</v>
      </c>
      <c r="F9" s="37" t="s">
        <v>3</v>
      </c>
      <c r="H9" s="4" t="s">
        <v>182</v>
      </c>
      <c r="I9" s="1" t="s">
        <v>192</v>
      </c>
      <c r="J9" s="2" t="s">
        <v>6</v>
      </c>
      <c r="K9" s="1" t="s">
        <v>209</v>
      </c>
      <c r="L9" s="1" t="s">
        <v>194</v>
      </c>
      <c r="M9" s="1"/>
      <c r="N9" s="8"/>
    </row>
    <row r="10" spans="1:14" ht="12.75">
      <c r="A10" s="58" t="s">
        <v>248</v>
      </c>
      <c r="B10" s="1" t="s">
        <v>250</v>
      </c>
      <c r="C10" s="1" t="s">
        <v>249</v>
      </c>
      <c r="D10" s="1"/>
      <c r="E10" s="59"/>
      <c r="F10" s="37"/>
      <c r="H10" s="4"/>
      <c r="I10" s="1"/>
      <c r="J10" s="1"/>
      <c r="K10" s="1"/>
      <c r="L10" s="1"/>
      <c r="M10" s="1"/>
      <c r="N10" s="8"/>
    </row>
    <row r="11" spans="1:14" ht="13.5" thickBot="1">
      <c r="A11" s="4" t="s">
        <v>228</v>
      </c>
      <c r="B11" s="1">
        <v>0.04</v>
      </c>
      <c r="C11" s="1" t="s">
        <v>4</v>
      </c>
      <c r="D11" s="2" t="s">
        <v>6</v>
      </c>
      <c r="E11" s="59">
        <f>J1*B11</f>
        <v>0.72</v>
      </c>
      <c r="F11" s="37" t="s">
        <v>2</v>
      </c>
      <c r="H11" s="9" t="s">
        <v>221</v>
      </c>
      <c r="I11" s="3"/>
      <c r="J11" s="10" t="s">
        <v>6</v>
      </c>
      <c r="K11" s="54">
        <v>1800</v>
      </c>
      <c r="L11" s="3"/>
      <c r="M11" s="3"/>
      <c r="N11" s="11" t="s">
        <v>8</v>
      </c>
    </row>
    <row r="12" spans="1:6" ht="12.75">
      <c r="A12" s="4" t="s">
        <v>229</v>
      </c>
      <c r="B12" s="1">
        <v>2</v>
      </c>
      <c r="C12" s="1" t="s">
        <v>4</v>
      </c>
      <c r="D12" s="2" t="s">
        <v>6</v>
      </c>
      <c r="E12" s="59">
        <f>J1*B12</f>
        <v>36</v>
      </c>
      <c r="F12" s="37" t="s">
        <v>2</v>
      </c>
    </row>
    <row r="13" spans="1:6" ht="12.75">
      <c r="A13" s="4" t="s">
        <v>230</v>
      </c>
      <c r="B13" s="1">
        <v>2</v>
      </c>
      <c r="C13" s="1" t="s">
        <v>4</v>
      </c>
      <c r="D13" s="2" t="s">
        <v>6</v>
      </c>
      <c r="E13" s="59">
        <f>B13*J1</f>
        <v>36</v>
      </c>
      <c r="F13" s="37" t="s">
        <v>2</v>
      </c>
    </row>
    <row r="14" spans="1:14" ht="13.5" thickBot="1">
      <c r="A14" s="9" t="s">
        <v>231</v>
      </c>
      <c r="B14" s="3">
        <v>0.1</v>
      </c>
      <c r="C14" s="3" t="s">
        <v>4</v>
      </c>
      <c r="D14" s="2" t="s">
        <v>6</v>
      </c>
      <c r="E14" s="60">
        <f>J1*0.1</f>
        <v>1.8</v>
      </c>
      <c r="F14" s="42" t="s">
        <v>2</v>
      </c>
      <c r="H14" s="74" t="s">
        <v>19</v>
      </c>
      <c r="I14" s="75"/>
      <c r="J14" s="75"/>
      <c r="K14" s="75"/>
      <c r="L14" s="75"/>
      <c r="M14" s="75"/>
      <c r="N14" s="76"/>
    </row>
    <row r="15" spans="8:14" ht="13.5" thickBot="1">
      <c r="H15" s="4" t="s">
        <v>19</v>
      </c>
      <c r="I15" s="1">
        <v>85</v>
      </c>
      <c r="J15" s="1" t="s">
        <v>7</v>
      </c>
      <c r="K15" s="2" t="s">
        <v>6</v>
      </c>
      <c r="L15" s="2"/>
      <c r="M15" s="13">
        <f>I15*J1</f>
        <v>1530</v>
      </c>
      <c r="N15" s="8" t="s">
        <v>8</v>
      </c>
    </row>
    <row r="16" spans="1:14" ht="13.5" thickBot="1">
      <c r="A16" s="16" t="s">
        <v>21</v>
      </c>
      <c r="B16" s="22"/>
      <c r="C16" s="22"/>
      <c r="D16" s="22"/>
      <c r="E16" s="22"/>
      <c r="F16" s="23"/>
      <c r="H16" s="4" t="s">
        <v>20</v>
      </c>
      <c r="I16" s="1"/>
      <c r="J16" s="1"/>
      <c r="K16" s="2" t="s">
        <v>6</v>
      </c>
      <c r="L16" s="2"/>
      <c r="M16" s="14">
        <f>M15*5%</f>
        <v>76.5</v>
      </c>
      <c r="N16" s="8" t="s">
        <v>8</v>
      </c>
    </row>
    <row r="17" spans="1:14" ht="14.25" thickBot="1" thickTop="1">
      <c r="A17" s="24"/>
      <c r="B17" s="2"/>
      <c r="C17" s="2"/>
      <c r="D17" s="2"/>
      <c r="E17" s="2"/>
      <c r="F17" s="25"/>
      <c r="H17" s="9" t="s">
        <v>22</v>
      </c>
      <c r="I17" s="3"/>
      <c r="J17" s="3"/>
      <c r="K17" s="10" t="s">
        <v>6</v>
      </c>
      <c r="L17" s="10"/>
      <c r="M17" s="15">
        <f>M15*15%</f>
        <v>229.5</v>
      </c>
      <c r="N17" s="11" t="s">
        <v>8</v>
      </c>
    </row>
    <row r="18" spans="1:6" ht="13.5" thickBot="1">
      <c r="A18" s="24" t="s">
        <v>38</v>
      </c>
      <c r="B18" s="2"/>
      <c r="C18" s="2"/>
      <c r="D18" s="2" t="s">
        <v>51</v>
      </c>
      <c r="E18" s="2"/>
      <c r="F18" s="25"/>
    </row>
    <row r="19" spans="1:14" ht="13.5" thickBot="1">
      <c r="A19" s="24" t="s">
        <v>26</v>
      </c>
      <c r="B19" s="2" t="s">
        <v>101</v>
      </c>
      <c r="C19" s="2">
        <v>10</v>
      </c>
      <c r="D19" s="2" t="s">
        <v>7</v>
      </c>
      <c r="E19" s="2">
        <v>180</v>
      </c>
      <c r="F19" s="25" t="s">
        <v>37</v>
      </c>
      <c r="H19" s="71" t="s">
        <v>30</v>
      </c>
      <c r="I19" s="77"/>
      <c r="J19" s="77"/>
      <c r="K19" s="77"/>
      <c r="L19" s="77"/>
      <c r="M19" s="77"/>
      <c r="N19" s="78"/>
    </row>
    <row r="20" spans="1:14" ht="13.5" thickTop="1">
      <c r="A20" s="24"/>
      <c r="B20" s="2" t="s">
        <v>97</v>
      </c>
      <c r="C20" s="2">
        <v>5</v>
      </c>
      <c r="D20" s="2" t="s">
        <v>7</v>
      </c>
      <c r="E20" s="2">
        <v>90</v>
      </c>
      <c r="F20" s="25" t="s">
        <v>37</v>
      </c>
      <c r="H20" s="4" t="s">
        <v>232</v>
      </c>
      <c r="I20" s="1" t="s">
        <v>10</v>
      </c>
      <c r="J20" s="1"/>
      <c r="K20" s="1">
        <f>J1/100</f>
        <v>0.18</v>
      </c>
      <c r="L20" s="1" t="s">
        <v>2</v>
      </c>
      <c r="M20" s="1">
        <f>K20*10</f>
        <v>1.7999999999999998</v>
      </c>
      <c r="N20" s="8" t="s">
        <v>8</v>
      </c>
    </row>
    <row r="21" spans="1:14" ht="12.75">
      <c r="A21" s="4"/>
      <c r="B21" s="1"/>
      <c r="C21" s="1"/>
      <c r="D21" s="2"/>
      <c r="E21" s="2"/>
      <c r="F21" s="26"/>
      <c r="H21" s="4" t="s">
        <v>233</v>
      </c>
      <c r="I21" s="1" t="s">
        <v>11</v>
      </c>
      <c r="J21" s="1" t="s">
        <v>247</v>
      </c>
      <c r="K21" s="12">
        <f>J1</f>
        <v>18</v>
      </c>
      <c r="L21" s="1" t="s">
        <v>2</v>
      </c>
      <c r="M21" s="1">
        <f>K21/10</f>
        <v>1.8</v>
      </c>
      <c r="N21" s="8" t="s">
        <v>8</v>
      </c>
    </row>
    <row r="22" spans="1:14" ht="12.75" customHeight="1">
      <c r="A22" s="4" t="s">
        <v>202</v>
      </c>
      <c r="B22" s="1"/>
      <c r="C22" s="1"/>
      <c r="D22" s="2"/>
      <c r="E22" s="2"/>
      <c r="F22" s="8"/>
      <c r="H22" s="4" t="s">
        <v>234</v>
      </c>
      <c r="I22" s="1" t="s">
        <v>246</v>
      </c>
      <c r="J22" s="56" t="s">
        <v>85</v>
      </c>
      <c r="K22" s="12">
        <v>0.18</v>
      </c>
      <c r="L22" s="1" t="s">
        <v>2</v>
      </c>
      <c r="M22" s="1">
        <v>0.45</v>
      </c>
      <c r="N22" s="8" t="s">
        <v>8</v>
      </c>
    </row>
    <row r="23" spans="1:14" ht="13.5" thickBot="1">
      <c r="A23" s="9"/>
      <c r="B23" s="3"/>
      <c r="C23" s="3"/>
      <c r="D23" s="10"/>
      <c r="E23" s="10"/>
      <c r="F23" s="11"/>
      <c r="H23" s="4" t="s">
        <v>235</v>
      </c>
      <c r="I23" s="1" t="s">
        <v>12</v>
      </c>
      <c r="J23" s="1" t="s">
        <v>13</v>
      </c>
      <c r="K23" s="1">
        <f>J1*5</f>
        <v>90</v>
      </c>
      <c r="L23" s="1" t="s">
        <v>2</v>
      </c>
      <c r="M23" s="1">
        <f>K23/25</f>
        <v>3.6</v>
      </c>
      <c r="N23" s="8" t="s">
        <v>8</v>
      </c>
    </row>
    <row r="24" spans="8:14" ht="12.75">
      <c r="H24" s="4" t="s">
        <v>236</v>
      </c>
      <c r="I24" s="1" t="s">
        <v>31</v>
      </c>
      <c r="J24" s="1" t="s">
        <v>32</v>
      </c>
      <c r="K24" s="1" t="s">
        <v>159</v>
      </c>
      <c r="L24" s="1"/>
      <c r="M24" s="1"/>
      <c r="N24" s="8"/>
    </row>
    <row r="25" spans="8:14" ht="13.5" thickBot="1">
      <c r="H25" s="9" t="s">
        <v>237</v>
      </c>
      <c r="I25" s="3" t="s">
        <v>33</v>
      </c>
      <c r="J25" s="3" t="s">
        <v>34</v>
      </c>
      <c r="K25" s="3" t="s">
        <v>160</v>
      </c>
      <c r="L25" s="3"/>
      <c r="M25" s="3"/>
      <c r="N25" s="11"/>
    </row>
    <row r="26" spans="8:13" ht="13.5" thickBot="1">
      <c r="H26" s="3" t="s">
        <v>262</v>
      </c>
      <c r="I26" s="68" t="s">
        <v>263</v>
      </c>
      <c r="J26" s="68" t="s">
        <v>264</v>
      </c>
      <c r="K26" s="68" t="s">
        <v>272</v>
      </c>
      <c r="L26" s="69"/>
      <c r="M26" s="68" t="s">
        <v>282</v>
      </c>
    </row>
  </sheetData>
  <sheetProtection/>
  <mergeCells count="4">
    <mergeCell ref="A3:F3"/>
    <mergeCell ref="H3:K3"/>
    <mergeCell ref="H14:N14"/>
    <mergeCell ref="H19:N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</dc:creator>
  <cp:keywords/>
  <dc:description/>
  <cp:lastModifiedBy>Reet</cp:lastModifiedBy>
  <cp:lastPrinted>2004-11-15T19:01:03Z</cp:lastPrinted>
  <dcterms:created xsi:type="dcterms:W3CDTF">2004-09-19T11:42:22Z</dcterms:created>
  <dcterms:modified xsi:type="dcterms:W3CDTF">2015-03-30T17:53:56Z</dcterms:modified>
  <cp:category/>
  <cp:version/>
  <cp:contentType/>
  <cp:contentStatus/>
</cp:coreProperties>
</file>